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\Kuliah\smt 8\Go Wisudaaa\REVISIII\Olah data\"/>
    </mc:Choice>
  </mc:AlternateContent>
  <xr:revisionPtr revIDLastSave="0" documentId="13_ncr:1_{AEC50773-C45B-4DBC-8E6C-15F351F8763E}" xr6:coauthVersionLast="47" xr6:coauthVersionMax="47" xr10:uidLastSave="{00000000-0000-0000-0000-000000000000}"/>
  <bookViews>
    <workbookView xWindow="-120" yWindow="-120" windowWidth="20730" windowHeight="11160" activeTab="2" xr2:uid="{2BE10573-FA0E-4733-AB9F-4FE195F02890}"/>
  </bookViews>
  <sheets>
    <sheet name="JAWABAN SISWA" sheetId="1" r:id="rId1"/>
    <sheet name="PERSENTASE LEVEL KONSEPSI" sheetId="2" r:id="rId2"/>
    <sheet name="PENYEBAB MISKONSEPSI" sheetId="3" r:id="rId3"/>
    <sheet name="REKAPAN" sheetId="5" r:id="rId4"/>
  </sheets>
  <externalReferences>
    <externalReference r:id="rId5"/>
  </externalReferences>
  <definedNames>
    <definedName name="RETA1">'[1]JAWABAN SISWA '!$N$5:$Y$23</definedName>
    <definedName name="RETA2">'[1]JAWABAN SISWA '!$AN$5:$AY$23</definedName>
    <definedName name="RETA3">'[1]JAWABAN SISWA '!$BN$5:$BY$23</definedName>
    <definedName name="RETA4">'[1]JAWABAN SISWA '!$CN$5:$CY$23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8" i="3" l="1"/>
  <c r="O31" i="3"/>
  <c r="O34" i="3"/>
  <c r="O37" i="3"/>
  <c r="O25" i="3"/>
  <c r="W31" i="5"/>
  <c r="X20" i="5"/>
  <c r="X21" i="5"/>
  <c r="X22" i="5"/>
  <c r="X23" i="5"/>
  <c r="X24" i="5"/>
  <c r="X25" i="5"/>
  <c r="X26" i="5"/>
  <c r="X27" i="5"/>
  <c r="X28" i="5"/>
  <c r="X29" i="5"/>
  <c r="X30" i="5"/>
  <c r="W20" i="5"/>
  <c r="W21" i="5"/>
  <c r="W22" i="5"/>
  <c r="W23" i="5"/>
  <c r="W24" i="5"/>
  <c r="W25" i="5"/>
  <c r="W26" i="5"/>
  <c r="W27" i="5"/>
  <c r="W28" i="5"/>
  <c r="W29" i="5"/>
  <c r="W30" i="5"/>
  <c r="V20" i="5"/>
  <c r="V21" i="5"/>
  <c r="V22" i="5"/>
  <c r="V23" i="5"/>
  <c r="V24" i="5"/>
  <c r="V25" i="5"/>
  <c r="V26" i="5"/>
  <c r="V27" i="5"/>
  <c r="V28" i="5"/>
  <c r="V29" i="5"/>
  <c r="V30" i="5"/>
  <c r="U20" i="5"/>
  <c r="U21" i="5"/>
  <c r="U22" i="5"/>
  <c r="U23" i="5"/>
  <c r="U24" i="5"/>
  <c r="U25" i="5"/>
  <c r="U26" i="5"/>
  <c r="U27" i="5"/>
  <c r="U28" i="5"/>
  <c r="U29" i="5"/>
  <c r="U30" i="5"/>
  <c r="T20" i="5"/>
  <c r="T21" i="5"/>
  <c r="T22" i="5"/>
  <c r="T23" i="5"/>
  <c r="T24" i="5"/>
  <c r="T25" i="5"/>
  <c r="T26" i="5"/>
  <c r="T27" i="5"/>
  <c r="T28" i="5"/>
  <c r="T29" i="5"/>
  <c r="T30" i="5"/>
  <c r="S20" i="5"/>
  <c r="S21" i="5"/>
  <c r="S22" i="5"/>
  <c r="S23" i="5"/>
  <c r="S24" i="5"/>
  <c r="S25" i="5"/>
  <c r="S26" i="5"/>
  <c r="S27" i="5"/>
  <c r="S28" i="5"/>
  <c r="S29" i="5"/>
  <c r="S30" i="5"/>
  <c r="T19" i="5"/>
  <c r="U19" i="5"/>
  <c r="V19" i="5"/>
  <c r="W19" i="5"/>
  <c r="X19" i="5"/>
  <c r="S19" i="5"/>
  <c r="N32" i="5"/>
  <c r="O32" i="5"/>
  <c r="P32" i="5"/>
  <c r="Q32" i="5"/>
  <c r="R32" i="5"/>
  <c r="M32" i="5"/>
  <c r="N31" i="5"/>
  <c r="O31" i="5"/>
  <c r="P31" i="5"/>
  <c r="Q31" i="5"/>
  <c r="R31" i="5"/>
  <c r="M31" i="5"/>
  <c r="D37" i="3"/>
  <c r="E37" i="3"/>
  <c r="H37" i="3"/>
  <c r="I37" i="3"/>
  <c r="J37" i="3"/>
  <c r="K37" i="3"/>
  <c r="L37" i="3"/>
  <c r="D36" i="3"/>
  <c r="E36" i="3"/>
  <c r="F36" i="3"/>
  <c r="G36" i="3"/>
  <c r="H36" i="3"/>
  <c r="I36" i="3"/>
  <c r="J36" i="3"/>
  <c r="K36" i="3"/>
  <c r="L36" i="3"/>
  <c r="M36" i="3"/>
  <c r="N36" i="3"/>
  <c r="D35" i="3"/>
  <c r="E35" i="3"/>
  <c r="F35" i="3"/>
  <c r="F37" i="3" s="1"/>
  <c r="G35" i="3"/>
  <c r="G37" i="3" s="1"/>
  <c r="H35" i="3"/>
  <c r="I35" i="3"/>
  <c r="J35" i="3"/>
  <c r="K35" i="3"/>
  <c r="L35" i="3"/>
  <c r="M35" i="3"/>
  <c r="M37" i="3" s="1"/>
  <c r="N35" i="3"/>
  <c r="N37" i="3" s="1"/>
  <c r="C37" i="3"/>
  <c r="C36" i="3"/>
  <c r="C35" i="3"/>
  <c r="D34" i="3"/>
  <c r="E34" i="3"/>
  <c r="H34" i="3"/>
  <c r="I34" i="3"/>
  <c r="J34" i="3"/>
  <c r="K34" i="3"/>
  <c r="L34" i="3"/>
  <c r="D33" i="3"/>
  <c r="E33" i="3"/>
  <c r="F33" i="3"/>
  <c r="G33" i="3"/>
  <c r="H33" i="3"/>
  <c r="I33" i="3"/>
  <c r="J33" i="3"/>
  <c r="K33" i="3"/>
  <c r="L33" i="3"/>
  <c r="M33" i="3"/>
  <c r="N33" i="3"/>
  <c r="D32" i="3"/>
  <c r="E32" i="3"/>
  <c r="F32" i="3"/>
  <c r="F34" i="3" s="1"/>
  <c r="G32" i="3"/>
  <c r="G34" i="3" s="1"/>
  <c r="H32" i="3"/>
  <c r="I32" i="3"/>
  <c r="J32" i="3"/>
  <c r="K32" i="3"/>
  <c r="L32" i="3"/>
  <c r="M32" i="3"/>
  <c r="M34" i="3" s="1"/>
  <c r="N32" i="3"/>
  <c r="N34" i="3" s="1"/>
  <c r="C34" i="3"/>
  <c r="C33" i="3"/>
  <c r="C32" i="3"/>
  <c r="D31" i="3"/>
  <c r="E31" i="3"/>
  <c r="H31" i="3"/>
  <c r="I31" i="3"/>
  <c r="J31" i="3"/>
  <c r="K31" i="3"/>
  <c r="L31" i="3"/>
  <c r="D30" i="3"/>
  <c r="E30" i="3"/>
  <c r="F30" i="3"/>
  <c r="G30" i="3"/>
  <c r="H30" i="3"/>
  <c r="I30" i="3"/>
  <c r="J30" i="3"/>
  <c r="K30" i="3"/>
  <c r="L30" i="3"/>
  <c r="M30" i="3"/>
  <c r="N30" i="3"/>
  <c r="D29" i="3"/>
  <c r="E29" i="3"/>
  <c r="F29" i="3"/>
  <c r="F31" i="3" s="1"/>
  <c r="G29" i="3"/>
  <c r="G31" i="3" s="1"/>
  <c r="H29" i="3"/>
  <c r="I29" i="3"/>
  <c r="J29" i="3"/>
  <c r="K29" i="3"/>
  <c r="L29" i="3"/>
  <c r="M29" i="3"/>
  <c r="M31" i="3" s="1"/>
  <c r="N29" i="3"/>
  <c r="N31" i="3" s="1"/>
  <c r="C31" i="3"/>
  <c r="C30" i="3"/>
  <c r="C29" i="3"/>
  <c r="D28" i="3"/>
  <c r="E28" i="3"/>
  <c r="H28" i="3"/>
  <c r="I28" i="3"/>
  <c r="K28" i="3"/>
  <c r="L28" i="3"/>
  <c r="D27" i="3"/>
  <c r="E27" i="3"/>
  <c r="F27" i="3"/>
  <c r="G27" i="3"/>
  <c r="H27" i="3"/>
  <c r="I27" i="3"/>
  <c r="J27" i="3"/>
  <c r="K27" i="3"/>
  <c r="L27" i="3"/>
  <c r="M27" i="3"/>
  <c r="N27" i="3"/>
  <c r="D26" i="3"/>
  <c r="E26" i="3"/>
  <c r="F26" i="3"/>
  <c r="F28" i="3" s="1"/>
  <c r="G26" i="3"/>
  <c r="G28" i="3" s="1"/>
  <c r="H26" i="3"/>
  <c r="I26" i="3"/>
  <c r="J26" i="3"/>
  <c r="J28" i="3" s="1"/>
  <c r="K26" i="3"/>
  <c r="L26" i="3"/>
  <c r="M26" i="3"/>
  <c r="M28" i="3" s="1"/>
  <c r="N26" i="3"/>
  <c r="N28" i="3" s="1"/>
  <c r="C28" i="3"/>
  <c r="C27" i="3"/>
  <c r="C26" i="3"/>
  <c r="D25" i="3"/>
  <c r="E25" i="3"/>
  <c r="H25" i="3"/>
  <c r="I25" i="3"/>
  <c r="K25" i="3"/>
  <c r="L25" i="3"/>
  <c r="D24" i="3"/>
  <c r="E24" i="3"/>
  <c r="F24" i="3"/>
  <c r="G24" i="3"/>
  <c r="H24" i="3"/>
  <c r="I24" i="3"/>
  <c r="J24" i="3"/>
  <c r="K24" i="3"/>
  <c r="L24" i="3"/>
  <c r="M24" i="3"/>
  <c r="N24" i="3"/>
  <c r="D23" i="3"/>
  <c r="E23" i="3"/>
  <c r="F23" i="3"/>
  <c r="F25" i="3" s="1"/>
  <c r="G23" i="3"/>
  <c r="G25" i="3" s="1"/>
  <c r="H23" i="3"/>
  <c r="I23" i="3"/>
  <c r="J23" i="3"/>
  <c r="J25" i="3" s="1"/>
  <c r="K23" i="3"/>
  <c r="L23" i="3"/>
  <c r="M23" i="3"/>
  <c r="M25" i="3" s="1"/>
  <c r="N23" i="3"/>
  <c r="N25" i="3" s="1"/>
  <c r="C25" i="3"/>
  <c r="C24" i="3"/>
  <c r="C23" i="3"/>
  <c r="R34" i="2"/>
  <c r="R33" i="2"/>
  <c r="R32" i="2"/>
  <c r="R31" i="2"/>
  <c r="R30" i="2"/>
  <c r="R29" i="2"/>
  <c r="O34" i="2"/>
  <c r="O33" i="2"/>
  <c r="O32" i="2"/>
  <c r="N26" i="2"/>
  <c r="O31" i="2"/>
  <c r="O30" i="2"/>
  <c r="BJ26" i="2"/>
  <c r="BV26" i="2"/>
  <c r="BP26" i="2"/>
  <c r="BD26" i="2"/>
  <c r="AX26" i="2"/>
  <c r="AR26" i="2"/>
  <c r="AL26" i="2"/>
  <c r="AF26" i="2"/>
  <c r="Z26" i="2"/>
  <c r="T26" i="2"/>
  <c r="BV27" i="2"/>
  <c r="BV25" i="2"/>
  <c r="BV24" i="2"/>
  <c r="BV23" i="2"/>
  <c r="BP27" i="2"/>
  <c r="BP25" i="2"/>
  <c r="BP24" i="2"/>
  <c r="BP23" i="2"/>
  <c r="BJ27" i="2"/>
  <c r="BJ25" i="2"/>
  <c r="BJ24" i="2"/>
  <c r="BJ23" i="2"/>
  <c r="BD27" i="2"/>
  <c r="BD25" i="2"/>
  <c r="BD24" i="2"/>
  <c r="BD23" i="2"/>
  <c r="O29" i="2" s="1"/>
  <c r="AX27" i="2"/>
  <c r="AX25" i="2"/>
  <c r="AX24" i="2"/>
  <c r="AX23" i="2"/>
  <c r="AR27" i="2"/>
  <c r="AR25" i="2"/>
  <c r="AR24" i="2"/>
  <c r="AR23" i="2"/>
  <c r="AL27" i="2"/>
  <c r="AL25" i="2"/>
  <c r="AL24" i="2"/>
  <c r="AL23" i="2"/>
  <c r="AF27" i="2"/>
  <c r="AF25" i="2"/>
  <c r="AF24" i="2"/>
  <c r="AF23" i="2"/>
  <c r="Z27" i="2"/>
  <c r="T27" i="2"/>
  <c r="Z25" i="2"/>
  <c r="Z24" i="2"/>
  <c r="Z23" i="2"/>
  <c r="T25" i="2"/>
  <c r="T24" i="2"/>
  <c r="T23" i="2"/>
  <c r="BV28" i="2"/>
  <c r="BP28" i="2"/>
  <c r="BJ28" i="2"/>
  <c r="BD28" i="2"/>
  <c r="AX28" i="2"/>
  <c r="AR28" i="2"/>
  <c r="AL28" i="2"/>
  <c r="AF28" i="2"/>
  <c r="Z28" i="2"/>
  <c r="T28" i="2"/>
  <c r="N28" i="2"/>
  <c r="N27" i="2"/>
  <c r="N25" i="2"/>
  <c r="N24" i="2"/>
  <c r="N23" i="2"/>
  <c r="H28" i="2"/>
  <c r="H27" i="2"/>
  <c r="H26" i="2"/>
  <c r="H25" i="2"/>
  <c r="H24" i="2"/>
  <c r="H23" i="2"/>
</calcChain>
</file>

<file path=xl/sharedStrings.xml><?xml version="1.0" encoding="utf-8"?>
<sst xmlns="http://schemas.openxmlformats.org/spreadsheetml/2006/main" count="1873" uniqueCount="119">
  <si>
    <t>Kategori</t>
  </si>
  <si>
    <t>Tier 1</t>
  </si>
  <si>
    <t>Tier 2</t>
  </si>
  <si>
    <t>Tier 3</t>
  </si>
  <si>
    <t>Tier 4</t>
  </si>
  <si>
    <t>Tier 5</t>
  </si>
  <si>
    <t xml:space="preserve">Agus Mahyaruddin </t>
  </si>
  <si>
    <t>Alif Maulana</t>
  </si>
  <si>
    <t>Dimas Agung Saputro</t>
  </si>
  <si>
    <t>Hanum ihda fadliyatul aliyah</t>
  </si>
  <si>
    <t>Nabila Rizky Pramesti</t>
  </si>
  <si>
    <t>Robbi Adzkiya'</t>
  </si>
  <si>
    <t xml:space="preserve">Shindy Priyaningtyas </t>
  </si>
  <si>
    <t>Tasya Zaqila Amanda</t>
  </si>
  <si>
    <t>Yuniana Nurlaili</t>
  </si>
  <si>
    <t>Achmad Muchtarom A.</t>
  </si>
  <si>
    <t>Aldita Safira S. W.</t>
  </si>
  <si>
    <t xml:space="preserve">Aliya Susi Fatmawati </t>
  </si>
  <si>
    <t>Imas Seftia Maharani</t>
  </si>
  <si>
    <t>Lukfa Azmi Safira</t>
  </si>
  <si>
    <t xml:space="preserve">Mabda Tamara Sholihah </t>
  </si>
  <si>
    <t>M. Imaddudin Zaki</t>
  </si>
  <si>
    <t>M. Rohid Nabil Azhari</t>
  </si>
  <si>
    <t>M. Bahrul Ulum</t>
  </si>
  <si>
    <t>M. Fajri Baya'sud</t>
  </si>
  <si>
    <t>Yustiano Gangga H.</t>
  </si>
  <si>
    <t>T1</t>
  </si>
  <si>
    <t>T2</t>
  </si>
  <si>
    <t>T3</t>
  </si>
  <si>
    <t>T4</t>
  </si>
  <si>
    <t>T5</t>
  </si>
  <si>
    <t>SC</t>
  </si>
  <si>
    <t>MSC</t>
  </si>
  <si>
    <t>LK</t>
  </si>
  <si>
    <t>NU</t>
  </si>
  <si>
    <t>ASC</t>
  </si>
  <si>
    <t>UnC</t>
  </si>
  <si>
    <t>JUMLAH TOTAL</t>
  </si>
  <si>
    <t>ASC (PAHAM SEBAGIAN)</t>
  </si>
  <si>
    <t>LK (KURANG PENGETAHUAN)</t>
  </si>
  <si>
    <t>UnC (TIDAK DAPAT DIKODEKAN)</t>
  </si>
  <si>
    <t>No.</t>
  </si>
  <si>
    <t>Nama Lengkap</t>
  </si>
  <si>
    <t>Achmad Muchtarom Achsany</t>
  </si>
  <si>
    <t xml:space="preserve">Aliya Susi fatmawati </t>
  </si>
  <si>
    <t xml:space="preserve">Mabda Tamara sholihah </t>
  </si>
  <si>
    <t>Muhamad Rohid Nabil Azhari</t>
  </si>
  <si>
    <t>Muhammad Bahrul Ulum</t>
  </si>
  <si>
    <t>Yustiano Gangga Hermanto</t>
  </si>
  <si>
    <t>Aldita Safira S.W.</t>
  </si>
  <si>
    <t>Hanum Ihda Fadliyatul Aliyah</t>
  </si>
  <si>
    <t>Muhammad Imaddudin Zaki</t>
  </si>
  <si>
    <t>PC</t>
  </si>
  <si>
    <t>NC</t>
  </si>
  <si>
    <t>MC</t>
  </si>
  <si>
    <t>UC</t>
  </si>
  <si>
    <t xml:space="preserve">Kategori </t>
  </si>
  <si>
    <t>JUMLAH PER SOAL</t>
  </si>
  <si>
    <t>SC (PAHAM KONSEP)</t>
  </si>
  <si>
    <t>NU (TIDAK PAHAM KONSEP)</t>
  </si>
  <si>
    <t>MSC (MISKONSEPSI)</t>
  </si>
  <si>
    <t xml:space="preserve">UnC </t>
  </si>
  <si>
    <t xml:space="preserve">UC </t>
  </si>
  <si>
    <t>NO</t>
  </si>
  <si>
    <t>NO SOAL</t>
  </si>
  <si>
    <t>PENYEBAB MISKONSEPSI</t>
  </si>
  <si>
    <t>NAMA</t>
  </si>
  <si>
    <t>PK</t>
  </si>
  <si>
    <t>PF</t>
  </si>
  <si>
    <t>Pr</t>
  </si>
  <si>
    <t>Pemikiran Humanistik (PK) nx</t>
  </si>
  <si>
    <t>nm</t>
  </si>
  <si>
    <t>PPM</t>
  </si>
  <si>
    <t>Pemikiran Asosiatif (PF) nx</t>
  </si>
  <si>
    <t>IS</t>
  </si>
  <si>
    <t>Intuisi yang Salah (IS) nx</t>
  </si>
  <si>
    <t>Prakonsepsi (Pr) nx</t>
  </si>
  <si>
    <t>RH</t>
  </si>
  <si>
    <t>Reasoning yang Salah (RH) nx</t>
  </si>
  <si>
    <t>Level konsepsi siswa bukan akibat miskonsepsi</t>
  </si>
  <si>
    <t>Pemikiran Humanistik</t>
  </si>
  <si>
    <t>Intuisi yang salah</t>
  </si>
  <si>
    <t>Prakonsepsi</t>
  </si>
  <si>
    <t>Reasoning yang salah</t>
  </si>
  <si>
    <t>Persentase penyebab miskonsepsi</t>
  </si>
  <si>
    <t>nx</t>
  </si>
  <si>
    <t>Jumlah siswa yang miskonsepsi akibat faktor tertentu</t>
  </si>
  <si>
    <t>Jumlah siswa yang mengalami miskonsepsi</t>
  </si>
  <si>
    <t>B</t>
  </si>
  <si>
    <t>Keterangan</t>
  </si>
  <si>
    <t>Simbol</t>
  </si>
  <si>
    <t>Pemikiran Asosiatif</t>
  </si>
  <si>
    <t>No. Soal</t>
  </si>
  <si>
    <t>Sub Konsep</t>
  </si>
  <si>
    <t>LEVEL KONSEPSI SISWA KE-</t>
  </si>
  <si>
    <t>a</t>
  </si>
  <si>
    <t>b</t>
  </si>
  <si>
    <t>MSC (PF)</t>
  </si>
  <si>
    <t>c</t>
  </si>
  <si>
    <t>MSC (RH)</t>
  </si>
  <si>
    <t>d</t>
  </si>
  <si>
    <t>MSC (Pr)</t>
  </si>
  <si>
    <t>MSC (PK)</t>
  </si>
  <si>
    <t xml:space="preserve">Reasoning Yang Salah </t>
  </si>
  <si>
    <t>Scientifif Conclusion (Paham Konsep)</t>
  </si>
  <si>
    <t>Almost Scientific Conception (Paham Konsep Sebagian)</t>
  </si>
  <si>
    <t>Lack of Knowledge (Kurang Pengetahuan)</t>
  </si>
  <si>
    <t>Misconception (Miskonsepsi)</t>
  </si>
  <si>
    <t>No Understand a Concept (Tidak Paham Konsep)</t>
  </si>
  <si>
    <t>Un Code (Tidak Dapat Dikodekan)</t>
  </si>
  <si>
    <t>Energi Dalam</t>
  </si>
  <si>
    <t>Proses Termodinamika</t>
  </si>
  <si>
    <t>Siklus Termodinamika</t>
  </si>
  <si>
    <t>MSC (IS)</t>
  </si>
  <si>
    <t>Usaha atau Kerja</t>
  </si>
  <si>
    <t xml:space="preserve">Jumlah PD </t>
  </si>
  <si>
    <t>Total</t>
  </si>
  <si>
    <t>%</t>
  </si>
  <si>
    <t>% Level konsepsi tiap 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</si>
</sst>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2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2" xfId="0" applyFont="1" applyFill="1" applyBorder="1"/>
    <xf numFmtId="0" fontId="4" fillId="2" borderId="14" xfId="0" applyFont="1" applyFill="1" applyBorder="1"/>
    <xf numFmtId="0" fontId="4" fillId="15" borderId="1" xfId="0" applyFont="1" applyFill="1" applyBorder="1"/>
    <xf numFmtId="0" fontId="4" fillId="12" borderId="1" xfId="0" applyFont="1" applyFill="1" applyBorder="1"/>
    <xf numFmtId="0" fontId="4" fillId="14" borderId="1" xfId="0" applyFont="1" applyFill="1" applyBorder="1"/>
    <xf numFmtId="0" fontId="4" fillId="10" borderId="1" xfId="0" applyFont="1" applyFill="1" applyBorder="1"/>
    <xf numFmtId="0" fontId="4" fillId="8" borderId="1" xfId="0" applyFont="1" applyFill="1" applyBorder="1"/>
    <xf numFmtId="0" fontId="4" fillId="16" borderId="1" xfId="0" applyFont="1" applyFill="1" applyBorder="1"/>
    <xf numFmtId="0" fontId="4" fillId="0" borderId="0" xfId="0" applyFont="1"/>
    <xf numFmtId="0" fontId="0" fillId="15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165" fontId="4" fillId="19" borderId="1" xfId="0" applyNumberFormat="1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4" fillId="21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0" fillId="20" borderId="4" xfId="0" applyNumberForma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164" fontId="1" fillId="1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15" borderId="11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11" borderId="11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0</xdr:rowOff>
    </xdr:from>
    <xdr:to>
      <xdr:col>29</xdr:col>
      <xdr:colOff>32288</xdr:colOff>
      <xdr:row>32</xdr:row>
      <xdr:rowOff>125338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91F0F-3569-457E-98BA-60D41C86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322" y="5618136"/>
          <a:ext cx="2679915" cy="706524"/>
        </a:xfrm>
        <a:prstGeom prst="rect">
          <a:avLst/>
        </a:prstGeom>
        <a:solidFill>
          <a:srgbClr val="FFFF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11</xdr:row>
      <xdr:rowOff>0</xdr:rowOff>
    </xdr:from>
    <xdr:to>
      <xdr:col>16</xdr:col>
      <xdr:colOff>1738699</xdr:colOff>
      <xdr:row>14</xdr:row>
      <xdr:rowOff>106913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D2ACAB-BB6A-4F22-983E-15C3E2ED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6750" y="2095500"/>
          <a:ext cx="2426616" cy="678413"/>
        </a:xfrm>
        <a:prstGeom prst="rect">
          <a:avLst/>
        </a:prstGeom>
        <a:solidFill>
          <a:srgbClr val="FFFF00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%20X260\Documents\BIMBINGAN%20SKRIPSI\HASIL%20UJI%20COBA%20KONSEPSI%20NILA%20MANIPUL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JAWABAN SISWA "/>
      <sheetName val="LEVEL KONSEPSI"/>
      <sheetName val="PENYEBAB MISKONSEPSI"/>
    </sheetNames>
    <sheetDataSet>
      <sheetData sheetId="0"/>
      <sheetData sheetId="1">
        <row r="5">
          <cell r="N5"/>
          <cell r="O5">
            <v>1</v>
          </cell>
          <cell r="P5">
            <v>2</v>
          </cell>
          <cell r="Q5">
            <v>3</v>
          </cell>
          <cell r="R5">
            <v>4</v>
          </cell>
          <cell r="S5">
            <v>5</v>
          </cell>
          <cell r="T5">
            <v>6</v>
          </cell>
          <cell r="U5">
            <v>7</v>
          </cell>
          <cell r="V5">
            <v>8</v>
          </cell>
          <cell r="W5">
            <v>9</v>
          </cell>
          <cell r="X5">
            <v>10</v>
          </cell>
          <cell r="Y5">
            <v>11</v>
          </cell>
          <cell r="AN5"/>
          <cell r="AO5">
            <v>1</v>
          </cell>
          <cell r="AP5">
            <v>2</v>
          </cell>
          <cell r="AQ5">
            <v>3</v>
          </cell>
          <cell r="AR5">
            <v>4</v>
          </cell>
          <cell r="AS5">
            <v>5</v>
          </cell>
          <cell r="AT5">
            <v>6</v>
          </cell>
          <cell r="AU5">
            <v>7</v>
          </cell>
          <cell r="AV5">
            <v>8</v>
          </cell>
          <cell r="AW5">
            <v>9</v>
          </cell>
          <cell r="AX5">
            <v>10</v>
          </cell>
          <cell r="AY5">
            <v>11</v>
          </cell>
          <cell r="BN5"/>
          <cell r="BO5">
            <v>1</v>
          </cell>
          <cell r="BP5">
            <v>2</v>
          </cell>
          <cell r="BQ5">
            <v>3</v>
          </cell>
          <cell r="BR5">
            <v>4</v>
          </cell>
          <cell r="BS5">
            <v>5</v>
          </cell>
          <cell r="BT5">
            <v>6</v>
          </cell>
          <cell r="BU5">
            <v>7</v>
          </cell>
          <cell r="BV5">
            <v>8</v>
          </cell>
          <cell r="BW5">
            <v>9</v>
          </cell>
          <cell r="BX5">
            <v>10</v>
          </cell>
          <cell r="BY5">
            <v>11</v>
          </cell>
          <cell r="CN5"/>
          <cell r="CO5">
            <v>1</v>
          </cell>
          <cell r="CP5">
            <v>2</v>
          </cell>
          <cell r="CQ5">
            <v>3</v>
          </cell>
          <cell r="CR5">
            <v>4</v>
          </cell>
          <cell r="CS5">
            <v>5</v>
          </cell>
          <cell r="CT5">
            <v>6</v>
          </cell>
          <cell r="CU5">
            <v>7</v>
          </cell>
          <cell r="CV5">
            <v>8</v>
          </cell>
          <cell r="CW5">
            <v>9</v>
          </cell>
          <cell r="CX5">
            <v>10</v>
          </cell>
          <cell r="CY5">
            <v>11</v>
          </cell>
        </row>
        <row r="6">
          <cell r="N6">
            <v>1</v>
          </cell>
          <cell r="O6">
            <v>1</v>
          </cell>
          <cell r="P6">
            <v>0</v>
          </cell>
          <cell r="Q6">
            <v>1</v>
          </cell>
          <cell r="R6">
            <v>1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1</v>
          </cell>
          <cell r="Y6">
            <v>1</v>
          </cell>
          <cell r="AN6">
            <v>1</v>
          </cell>
          <cell r="AO6">
            <v>1</v>
          </cell>
          <cell r="AP6">
            <v>0</v>
          </cell>
          <cell r="AQ6">
            <v>0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0</v>
          </cell>
          <cell r="AX6">
            <v>0</v>
          </cell>
          <cell r="AY6">
            <v>1</v>
          </cell>
          <cell r="BN6">
            <v>1</v>
          </cell>
          <cell r="BO6">
            <v>1</v>
          </cell>
          <cell r="BP6">
            <v>0</v>
          </cell>
          <cell r="BQ6">
            <v>1</v>
          </cell>
          <cell r="BR6">
            <v>1</v>
          </cell>
          <cell r="BS6">
            <v>1</v>
          </cell>
          <cell r="BT6">
            <v>0</v>
          </cell>
          <cell r="BU6">
            <v>1</v>
          </cell>
          <cell r="BV6">
            <v>1</v>
          </cell>
          <cell r="BW6">
            <v>0</v>
          </cell>
          <cell r="BX6">
            <v>1</v>
          </cell>
          <cell r="BY6">
            <v>1</v>
          </cell>
          <cell r="CN6">
            <v>1</v>
          </cell>
          <cell r="CO6">
            <v>1</v>
          </cell>
          <cell r="CP6">
            <v>1</v>
          </cell>
          <cell r="CQ6">
            <v>0</v>
          </cell>
          <cell r="CR6">
            <v>1</v>
          </cell>
          <cell r="CS6">
            <v>1</v>
          </cell>
          <cell r="CT6">
            <v>1</v>
          </cell>
          <cell r="CU6">
            <v>1</v>
          </cell>
          <cell r="CV6">
            <v>1</v>
          </cell>
          <cell r="CW6">
            <v>0</v>
          </cell>
          <cell r="CX6">
            <v>0</v>
          </cell>
          <cell r="CY6">
            <v>1</v>
          </cell>
        </row>
        <row r="7">
          <cell r="N7">
            <v>2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AN7">
            <v>2</v>
          </cell>
          <cell r="AO7">
            <v>1</v>
          </cell>
          <cell r="AP7">
            <v>1</v>
          </cell>
          <cell r="AQ7">
            <v>1</v>
          </cell>
          <cell r="AR7">
            <v>1</v>
          </cell>
          <cell r="AS7">
            <v>1</v>
          </cell>
          <cell r="AT7">
            <v>1</v>
          </cell>
          <cell r="AU7">
            <v>1</v>
          </cell>
          <cell r="AV7">
            <v>1</v>
          </cell>
          <cell r="AW7">
            <v>1</v>
          </cell>
          <cell r="AX7">
            <v>1</v>
          </cell>
          <cell r="AY7">
            <v>1</v>
          </cell>
          <cell r="BN7">
            <v>2</v>
          </cell>
          <cell r="BO7">
            <v>1</v>
          </cell>
          <cell r="BP7">
            <v>1</v>
          </cell>
          <cell r="BQ7">
            <v>1</v>
          </cell>
          <cell r="BR7">
            <v>1</v>
          </cell>
          <cell r="BS7">
            <v>1</v>
          </cell>
          <cell r="BT7">
            <v>1</v>
          </cell>
          <cell r="BU7">
            <v>1</v>
          </cell>
          <cell r="BV7">
            <v>1</v>
          </cell>
          <cell r="BW7">
            <v>1</v>
          </cell>
          <cell r="BX7">
            <v>1</v>
          </cell>
          <cell r="BY7">
            <v>1</v>
          </cell>
          <cell r="CN7">
            <v>2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1</v>
          </cell>
          <cell r="CT7">
            <v>1</v>
          </cell>
          <cell r="CU7">
            <v>1</v>
          </cell>
          <cell r="CV7">
            <v>1</v>
          </cell>
          <cell r="CW7">
            <v>1</v>
          </cell>
          <cell r="CX7">
            <v>1</v>
          </cell>
          <cell r="CY7">
            <v>1</v>
          </cell>
        </row>
        <row r="8">
          <cell r="N8">
            <v>3</v>
          </cell>
          <cell r="O8">
            <v>1</v>
          </cell>
          <cell r="P8">
            <v>1</v>
          </cell>
          <cell r="Q8">
            <v>0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0</v>
          </cell>
          <cell r="W8">
            <v>1</v>
          </cell>
          <cell r="X8">
            <v>0</v>
          </cell>
          <cell r="Y8">
            <v>1</v>
          </cell>
          <cell r="AN8">
            <v>3</v>
          </cell>
          <cell r="AO8">
            <v>1</v>
          </cell>
          <cell r="AP8">
            <v>1</v>
          </cell>
          <cell r="AQ8">
            <v>0</v>
          </cell>
          <cell r="AR8">
            <v>1</v>
          </cell>
          <cell r="AS8">
            <v>1</v>
          </cell>
          <cell r="AT8">
            <v>1</v>
          </cell>
          <cell r="AU8">
            <v>1</v>
          </cell>
          <cell r="AV8">
            <v>1</v>
          </cell>
          <cell r="AW8">
            <v>1</v>
          </cell>
          <cell r="AX8">
            <v>1</v>
          </cell>
          <cell r="AY8">
            <v>1</v>
          </cell>
          <cell r="BN8">
            <v>3</v>
          </cell>
          <cell r="BO8">
            <v>1</v>
          </cell>
          <cell r="BP8">
            <v>1</v>
          </cell>
          <cell r="BQ8">
            <v>1</v>
          </cell>
          <cell r="BR8">
            <v>1</v>
          </cell>
          <cell r="BS8">
            <v>0</v>
          </cell>
          <cell r="BT8">
            <v>0</v>
          </cell>
          <cell r="BU8">
            <v>1</v>
          </cell>
          <cell r="BV8">
            <v>0</v>
          </cell>
          <cell r="BW8">
            <v>1</v>
          </cell>
          <cell r="BX8">
            <v>0</v>
          </cell>
          <cell r="BY8">
            <v>0</v>
          </cell>
          <cell r="CN8">
            <v>3</v>
          </cell>
          <cell r="CO8">
            <v>0</v>
          </cell>
          <cell r="CP8">
            <v>1</v>
          </cell>
          <cell r="CQ8">
            <v>1</v>
          </cell>
          <cell r="CR8">
            <v>1</v>
          </cell>
          <cell r="CS8">
            <v>0</v>
          </cell>
          <cell r="CT8">
            <v>0</v>
          </cell>
          <cell r="CU8">
            <v>1</v>
          </cell>
          <cell r="CV8">
            <v>1</v>
          </cell>
          <cell r="CW8">
            <v>0</v>
          </cell>
          <cell r="CX8">
            <v>1</v>
          </cell>
          <cell r="CY8">
            <v>0</v>
          </cell>
        </row>
        <row r="9">
          <cell r="N9">
            <v>4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0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0</v>
          </cell>
          <cell r="Y9">
            <v>0</v>
          </cell>
          <cell r="AN9">
            <v>4</v>
          </cell>
          <cell r="AO9">
            <v>1</v>
          </cell>
          <cell r="AP9">
            <v>1</v>
          </cell>
          <cell r="AQ9">
            <v>1</v>
          </cell>
          <cell r="AR9">
            <v>1</v>
          </cell>
          <cell r="AS9">
            <v>1</v>
          </cell>
          <cell r="AT9">
            <v>1</v>
          </cell>
          <cell r="AU9">
            <v>1</v>
          </cell>
          <cell r="AV9">
            <v>1</v>
          </cell>
          <cell r="AW9">
            <v>1</v>
          </cell>
          <cell r="AX9">
            <v>1</v>
          </cell>
          <cell r="AY9">
            <v>0</v>
          </cell>
          <cell r="BN9">
            <v>4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CN9">
            <v>4</v>
          </cell>
          <cell r="CO9">
            <v>1</v>
          </cell>
          <cell r="CP9">
            <v>0</v>
          </cell>
          <cell r="CQ9">
            <v>1</v>
          </cell>
          <cell r="CR9">
            <v>1</v>
          </cell>
          <cell r="CS9">
            <v>0</v>
          </cell>
          <cell r="CT9">
            <v>1</v>
          </cell>
          <cell r="CU9">
            <v>1</v>
          </cell>
          <cell r="CV9">
            <v>0</v>
          </cell>
          <cell r="CW9">
            <v>0</v>
          </cell>
          <cell r="CX9">
            <v>0</v>
          </cell>
          <cell r="CY9">
            <v>1</v>
          </cell>
        </row>
        <row r="10">
          <cell r="N10">
            <v>5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AN10">
            <v>5</v>
          </cell>
          <cell r="AO10">
            <v>0</v>
          </cell>
          <cell r="AP10">
            <v>1</v>
          </cell>
          <cell r="AQ10">
            <v>1</v>
          </cell>
          <cell r="AR10">
            <v>1</v>
          </cell>
          <cell r="AS10">
            <v>1</v>
          </cell>
          <cell r="AT10">
            <v>1</v>
          </cell>
          <cell r="AU10">
            <v>1</v>
          </cell>
          <cell r="AV10">
            <v>1</v>
          </cell>
          <cell r="AW10">
            <v>0</v>
          </cell>
          <cell r="AX10">
            <v>1</v>
          </cell>
          <cell r="AY10">
            <v>1</v>
          </cell>
          <cell r="BN10">
            <v>5</v>
          </cell>
          <cell r="BO10">
            <v>1</v>
          </cell>
          <cell r="BP10">
            <v>1</v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1</v>
          </cell>
          <cell r="BV10">
            <v>1</v>
          </cell>
          <cell r="BW10">
            <v>0</v>
          </cell>
          <cell r="BX10">
            <v>0</v>
          </cell>
          <cell r="BY10">
            <v>0</v>
          </cell>
          <cell r="CN10">
            <v>5</v>
          </cell>
          <cell r="CO10">
            <v>1</v>
          </cell>
          <cell r="CP10">
            <v>1</v>
          </cell>
          <cell r="CQ10">
            <v>0</v>
          </cell>
          <cell r="CR10">
            <v>1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0</v>
          </cell>
          <cell r="CX10">
            <v>1</v>
          </cell>
          <cell r="CY10">
            <v>1</v>
          </cell>
        </row>
        <row r="11">
          <cell r="N11">
            <v>6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0</v>
          </cell>
          <cell r="Y11">
            <v>1</v>
          </cell>
          <cell r="AN11">
            <v>6</v>
          </cell>
          <cell r="AO11">
            <v>1</v>
          </cell>
          <cell r="AP11">
            <v>1</v>
          </cell>
          <cell r="AQ11">
            <v>1</v>
          </cell>
          <cell r="AR11">
            <v>1</v>
          </cell>
          <cell r="AS11">
            <v>0</v>
          </cell>
          <cell r="AT11">
            <v>1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BN11">
            <v>6</v>
          </cell>
          <cell r="BO11">
            <v>1</v>
          </cell>
          <cell r="BP11">
            <v>1</v>
          </cell>
          <cell r="BQ11">
            <v>0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CN11">
            <v>6</v>
          </cell>
          <cell r="CO11">
            <v>1</v>
          </cell>
          <cell r="CP11">
            <v>0</v>
          </cell>
          <cell r="CQ11">
            <v>0</v>
          </cell>
          <cell r="CR11">
            <v>1</v>
          </cell>
          <cell r="CS11">
            <v>0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</row>
        <row r="12">
          <cell r="N12">
            <v>7</v>
          </cell>
          <cell r="O12">
            <v>1</v>
          </cell>
          <cell r="P12">
            <v>0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0</v>
          </cell>
          <cell r="Y12">
            <v>1</v>
          </cell>
          <cell r="AN12">
            <v>7</v>
          </cell>
          <cell r="AO12">
            <v>1</v>
          </cell>
          <cell r="AP12">
            <v>1</v>
          </cell>
          <cell r="AQ12">
            <v>1</v>
          </cell>
          <cell r="AR12">
            <v>1</v>
          </cell>
          <cell r="AS12">
            <v>1</v>
          </cell>
          <cell r="AT12">
            <v>1</v>
          </cell>
          <cell r="AU12">
            <v>1</v>
          </cell>
          <cell r="AV12">
            <v>1</v>
          </cell>
          <cell r="AW12">
            <v>1</v>
          </cell>
          <cell r="AX12">
            <v>1</v>
          </cell>
          <cell r="AY12">
            <v>1</v>
          </cell>
          <cell r="BN12">
            <v>7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CN12">
            <v>7</v>
          </cell>
          <cell r="CO12">
            <v>0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</row>
        <row r="13">
          <cell r="N13">
            <v>8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0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AN13">
            <v>8</v>
          </cell>
          <cell r="AO13">
            <v>1</v>
          </cell>
          <cell r="AP13">
            <v>1</v>
          </cell>
          <cell r="AQ13">
            <v>1</v>
          </cell>
          <cell r="AR13">
            <v>1</v>
          </cell>
          <cell r="AS13">
            <v>1</v>
          </cell>
          <cell r="AT13">
            <v>1</v>
          </cell>
          <cell r="AU13">
            <v>1</v>
          </cell>
          <cell r="AV13">
            <v>1</v>
          </cell>
          <cell r="AW13">
            <v>1</v>
          </cell>
          <cell r="AX13">
            <v>0</v>
          </cell>
          <cell r="AY13">
            <v>1</v>
          </cell>
          <cell r="BN13">
            <v>8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CN13">
            <v>8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</row>
        <row r="14">
          <cell r="N14">
            <v>9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0</v>
          </cell>
          <cell r="Y14">
            <v>1</v>
          </cell>
          <cell r="AN14">
            <v>9</v>
          </cell>
          <cell r="AO14">
            <v>1</v>
          </cell>
          <cell r="AP14">
            <v>1</v>
          </cell>
          <cell r="AQ14">
            <v>1</v>
          </cell>
          <cell r="AR14">
            <v>1</v>
          </cell>
          <cell r="AS14">
            <v>1</v>
          </cell>
          <cell r="AT14">
            <v>1</v>
          </cell>
          <cell r="AU14">
            <v>1</v>
          </cell>
          <cell r="AV14">
            <v>1</v>
          </cell>
          <cell r="AW14">
            <v>1</v>
          </cell>
          <cell r="AX14">
            <v>1</v>
          </cell>
          <cell r="AY14">
            <v>1</v>
          </cell>
          <cell r="BN14">
            <v>9</v>
          </cell>
          <cell r="BO14">
            <v>1</v>
          </cell>
          <cell r="BP14">
            <v>1</v>
          </cell>
          <cell r="BQ14">
            <v>1</v>
          </cell>
          <cell r="BR14">
            <v>1</v>
          </cell>
          <cell r="BS14">
            <v>1</v>
          </cell>
          <cell r="BT14">
            <v>0</v>
          </cell>
          <cell r="BU14">
            <v>1</v>
          </cell>
          <cell r="BV14">
            <v>1</v>
          </cell>
          <cell r="BW14">
            <v>1</v>
          </cell>
          <cell r="BX14">
            <v>1</v>
          </cell>
          <cell r="BY14">
            <v>1</v>
          </cell>
          <cell r="CN14">
            <v>9</v>
          </cell>
          <cell r="CO14">
            <v>1</v>
          </cell>
          <cell r="CP14">
            <v>1</v>
          </cell>
          <cell r="CQ14">
            <v>1</v>
          </cell>
          <cell r="CR14">
            <v>1</v>
          </cell>
          <cell r="CS14">
            <v>1</v>
          </cell>
          <cell r="CT14">
            <v>0</v>
          </cell>
          <cell r="CU14">
            <v>1</v>
          </cell>
          <cell r="CV14">
            <v>1</v>
          </cell>
          <cell r="CW14">
            <v>1</v>
          </cell>
          <cell r="CX14">
            <v>1</v>
          </cell>
          <cell r="CY14">
            <v>1</v>
          </cell>
        </row>
        <row r="15">
          <cell r="N15">
            <v>10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  <cell r="S15">
            <v>1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1</v>
          </cell>
          <cell r="Y15">
            <v>0</v>
          </cell>
          <cell r="AN15">
            <v>10</v>
          </cell>
          <cell r="AO15">
            <v>0</v>
          </cell>
          <cell r="AP15">
            <v>0</v>
          </cell>
          <cell r="AQ15">
            <v>1</v>
          </cell>
          <cell r="AR15">
            <v>1</v>
          </cell>
          <cell r="AS15">
            <v>1</v>
          </cell>
          <cell r="AT15">
            <v>0</v>
          </cell>
          <cell r="AU15">
            <v>0</v>
          </cell>
          <cell r="AV15">
            <v>0</v>
          </cell>
          <cell r="AW15">
            <v>1</v>
          </cell>
          <cell r="AX15">
            <v>1</v>
          </cell>
          <cell r="AY15">
            <v>1</v>
          </cell>
          <cell r="BN15">
            <v>10</v>
          </cell>
          <cell r="BO15">
            <v>1</v>
          </cell>
          <cell r="BP15">
            <v>0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0</v>
          </cell>
          <cell r="BV15">
            <v>1</v>
          </cell>
          <cell r="BW15">
            <v>1</v>
          </cell>
          <cell r="BX15">
            <v>1</v>
          </cell>
          <cell r="BY15">
            <v>0</v>
          </cell>
          <cell r="CN15">
            <v>10</v>
          </cell>
          <cell r="CO15">
            <v>0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0</v>
          </cell>
          <cell r="CU15">
            <v>1</v>
          </cell>
          <cell r="CV15">
            <v>0</v>
          </cell>
          <cell r="CW15">
            <v>1</v>
          </cell>
          <cell r="CX15">
            <v>1</v>
          </cell>
          <cell r="CY15">
            <v>1</v>
          </cell>
        </row>
        <row r="16">
          <cell r="N16">
            <v>11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0</v>
          </cell>
          <cell r="Y16">
            <v>1</v>
          </cell>
          <cell r="AN16">
            <v>11</v>
          </cell>
          <cell r="AO16">
            <v>1</v>
          </cell>
          <cell r="AP16">
            <v>1</v>
          </cell>
          <cell r="AQ16">
            <v>1</v>
          </cell>
          <cell r="AR16">
            <v>1</v>
          </cell>
          <cell r="AS16">
            <v>0</v>
          </cell>
          <cell r="AT16">
            <v>1</v>
          </cell>
          <cell r="AU16">
            <v>1</v>
          </cell>
          <cell r="AV16">
            <v>1</v>
          </cell>
          <cell r="AW16">
            <v>1</v>
          </cell>
          <cell r="AX16">
            <v>0</v>
          </cell>
          <cell r="AY16">
            <v>1</v>
          </cell>
          <cell r="BN16">
            <v>11</v>
          </cell>
          <cell r="BO16">
            <v>1</v>
          </cell>
          <cell r="BP16">
            <v>1</v>
          </cell>
          <cell r="BQ16">
            <v>0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CN16">
            <v>11</v>
          </cell>
          <cell r="CO16">
            <v>1</v>
          </cell>
          <cell r="CP16">
            <v>1</v>
          </cell>
          <cell r="CQ16">
            <v>0</v>
          </cell>
          <cell r="CR16">
            <v>1</v>
          </cell>
          <cell r="CS16">
            <v>0</v>
          </cell>
          <cell r="CT16">
            <v>1</v>
          </cell>
          <cell r="CU16">
            <v>1</v>
          </cell>
          <cell r="CV16">
            <v>0</v>
          </cell>
          <cell r="CW16">
            <v>1</v>
          </cell>
          <cell r="CX16">
            <v>0</v>
          </cell>
          <cell r="CY16">
            <v>1</v>
          </cell>
        </row>
        <row r="17">
          <cell r="N17">
            <v>12</v>
          </cell>
          <cell r="O17">
            <v>1</v>
          </cell>
          <cell r="P17">
            <v>0</v>
          </cell>
          <cell r="Q17">
            <v>1</v>
          </cell>
          <cell r="R17">
            <v>1</v>
          </cell>
          <cell r="S17">
            <v>0</v>
          </cell>
          <cell r="T17">
            <v>1</v>
          </cell>
          <cell r="U17">
            <v>0</v>
          </cell>
          <cell r="V17">
            <v>1</v>
          </cell>
          <cell r="W17">
            <v>0</v>
          </cell>
          <cell r="X17">
            <v>1</v>
          </cell>
          <cell r="Y17">
            <v>1</v>
          </cell>
          <cell r="AN17">
            <v>12</v>
          </cell>
          <cell r="AO17">
            <v>1</v>
          </cell>
          <cell r="AP17">
            <v>0</v>
          </cell>
          <cell r="AQ17">
            <v>0</v>
          </cell>
          <cell r="AR17">
            <v>1</v>
          </cell>
          <cell r="AS17">
            <v>0</v>
          </cell>
          <cell r="AT17">
            <v>0</v>
          </cell>
          <cell r="AU17">
            <v>1</v>
          </cell>
          <cell r="AV17">
            <v>1</v>
          </cell>
          <cell r="AW17">
            <v>1</v>
          </cell>
          <cell r="AX17">
            <v>1</v>
          </cell>
          <cell r="AY17">
            <v>1</v>
          </cell>
          <cell r="BN17">
            <v>12</v>
          </cell>
          <cell r="BO17">
            <v>0</v>
          </cell>
          <cell r="BP17">
            <v>1</v>
          </cell>
          <cell r="BQ17">
            <v>1</v>
          </cell>
          <cell r="BR17">
            <v>1</v>
          </cell>
          <cell r="BS17">
            <v>0</v>
          </cell>
          <cell r="BT17">
            <v>0</v>
          </cell>
          <cell r="BU17">
            <v>1</v>
          </cell>
          <cell r="BV17">
            <v>1</v>
          </cell>
          <cell r="BW17">
            <v>0</v>
          </cell>
          <cell r="BX17">
            <v>1</v>
          </cell>
          <cell r="BY17">
            <v>1</v>
          </cell>
          <cell r="CN17">
            <v>12</v>
          </cell>
          <cell r="CO17">
            <v>0</v>
          </cell>
          <cell r="CP17">
            <v>1</v>
          </cell>
          <cell r="CQ17">
            <v>1</v>
          </cell>
          <cell r="CR17">
            <v>1</v>
          </cell>
          <cell r="CS17">
            <v>1</v>
          </cell>
          <cell r="CT17">
            <v>1</v>
          </cell>
          <cell r="CU17">
            <v>1</v>
          </cell>
          <cell r="CV17">
            <v>1</v>
          </cell>
          <cell r="CW17">
            <v>1</v>
          </cell>
          <cell r="CX17">
            <v>1</v>
          </cell>
          <cell r="CY17">
            <v>1</v>
          </cell>
        </row>
        <row r="18">
          <cell r="N18">
            <v>13</v>
          </cell>
          <cell r="O18">
            <v>1</v>
          </cell>
          <cell r="P18">
            <v>1</v>
          </cell>
          <cell r="Q18">
            <v>1</v>
          </cell>
          <cell r="R18">
            <v>0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0</v>
          </cell>
          <cell r="Y18">
            <v>1</v>
          </cell>
          <cell r="AN18">
            <v>13</v>
          </cell>
          <cell r="AO18">
            <v>1</v>
          </cell>
          <cell r="AP18">
            <v>1</v>
          </cell>
          <cell r="AQ18">
            <v>1</v>
          </cell>
          <cell r="AR18">
            <v>1</v>
          </cell>
          <cell r="AS18">
            <v>1</v>
          </cell>
          <cell r="AT18">
            <v>1</v>
          </cell>
          <cell r="AU18">
            <v>1</v>
          </cell>
          <cell r="AV18">
            <v>1</v>
          </cell>
          <cell r="AW18">
            <v>0</v>
          </cell>
          <cell r="AX18">
            <v>0</v>
          </cell>
          <cell r="AY18">
            <v>0</v>
          </cell>
          <cell r="BN18">
            <v>13</v>
          </cell>
          <cell r="BO18">
            <v>1</v>
          </cell>
          <cell r="BP18">
            <v>1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1</v>
          </cell>
          <cell r="BW18">
            <v>0</v>
          </cell>
          <cell r="BX18">
            <v>0</v>
          </cell>
          <cell r="BY18">
            <v>1</v>
          </cell>
          <cell r="CN18">
            <v>13</v>
          </cell>
          <cell r="CO18">
            <v>1</v>
          </cell>
          <cell r="CP18">
            <v>1</v>
          </cell>
          <cell r="CQ18">
            <v>0</v>
          </cell>
          <cell r="CR18">
            <v>1</v>
          </cell>
          <cell r="CS18">
            <v>0</v>
          </cell>
          <cell r="CT18">
            <v>0</v>
          </cell>
          <cell r="CU18">
            <v>1</v>
          </cell>
          <cell r="CV18">
            <v>1</v>
          </cell>
          <cell r="CW18">
            <v>0</v>
          </cell>
          <cell r="CX18">
            <v>0</v>
          </cell>
          <cell r="CY18">
            <v>1</v>
          </cell>
        </row>
        <row r="19">
          <cell r="N19">
            <v>14</v>
          </cell>
          <cell r="O19">
            <v>1</v>
          </cell>
          <cell r="P19">
            <v>0</v>
          </cell>
          <cell r="Q19">
            <v>1</v>
          </cell>
          <cell r="R19">
            <v>1</v>
          </cell>
          <cell r="S19">
            <v>1</v>
          </cell>
          <cell r="T19">
            <v>0</v>
          </cell>
          <cell r="U19">
            <v>1</v>
          </cell>
          <cell r="V19">
            <v>0</v>
          </cell>
          <cell r="W19">
            <v>1</v>
          </cell>
          <cell r="X19">
            <v>0</v>
          </cell>
          <cell r="Y19">
            <v>0</v>
          </cell>
          <cell r="AN19">
            <v>14</v>
          </cell>
          <cell r="AO19">
            <v>0</v>
          </cell>
          <cell r="AP19">
            <v>1</v>
          </cell>
          <cell r="AQ19">
            <v>0</v>
          </cell>
          <cell r="AR19">
            <v>1</v>
          </cell>
          <cell r="AS19">
            <v>1</v>
          </cell>
          <cell r="AT19">
            <v>1</v>
          </cell>
          <cell r="AU19">
            <v>1</v>
          </cell>
          <cell r="AV19">
            <v>0</v>
          </cell>
          <cell r="AW19">
            <v>1</v>
          </cell>
          <cell r="AX19">
            <v>1</v>
          </cell>
          <cell r="AY19">
            <v>0</v>
          </cell>
          <cell r="BN19">
            <v>14</v>
          </cell>
          <cell r="BO19">
            <v>1</v>
          </cell>
          <cell r="BP19">
            <v>1</v>
          </cell>
          <cell r="BQ19">
            <v>1</v>
          </cell>
          <cell r="BR19">
            <v>1</v>
          </cell>
          <cell r="BS19">
            <v>1</v>
          </cell>
          <cell r="BT19">
            <v>1</v>
          </cell>
          <cell r="BU19">
            <v>1</v>
          </cell>
          <cell r="BV19">
            <v>0</v>
          </cell>
          <cell r="BW19">
            <v>1</v>
          </cell>
          <cell r="BX19">
            <v>0</v>
          </cell>
          <cell r="BY19">
            <v>1</v>
          </cell>
          <cell r="CN19">
            <v>14</v>
          </cell>
          <cell r="CO19">
            <v>0</v>
          </cell>
          <cell r="CP19">
            <v>1</v>
          </cell>
          <cell r="CQ19">
            <v>0</v>
          </cell>
          <cell r="CR19">
            <v>1</v>
          </cell>
          <cell r="CS19">
            <v>1</v>
          </cell>
          <cell r="CT19">
            <v>1</v>
          </cell>
          <cell r="CU19">
            <v>1</v>
          </cell>
          <cell r="CV19">
            <v>1</v>
          </cell>
          <cell r="CW19">
            <v>1</v>
          </cell>
          <cell r="CX19">
            <v>1</v>
          </cell>
          <cell r="CY19">
            <v>0</v>
          </cell>
        </row>
        <row r="20">
          <cell r="N20"/>
          <cell r="O20">
            <v>14</v>
          </cell>
          <cell r="P20">
            <v>9</v>
          </cell>
          <cell r="Q20">
            <v>13</v>
          </cell>
          <cell r="R20">
            <v>13</v>
          </cell>
          <cell r="S20">
            <v>11</v>
          </cell>
          <cell r="T20">
            <v>10</v>
          </cell>
          <cell r="U20">
            <v>11</v>
          </cell>
          <cell r="V20">
            <v>12</v>
          </cell>
          <cell r="W20">
            <v>10</v>
          </cell>
          <cell r="X20">
            <v>5</v>
          </cell>
          <cell r="Y20">
            <v>10</v>
          </cell>
          <cell r="AN20"/>
          <cell r="AO20">
            <v>11</v>
          </cell>
          <cell r="AP20">
            <v>11</v>
          </cell>
          <cell r="AQ20">
            <v>10</v>
          </cell>
          <cell r="AR20">
            <v>14</v>
          </cell>
          <cell r="AS20">
            <v>11</v>
          </cell>
          <cell r="AT20">
            <v>12</v>
          </cell>
          <cell r="AU20">
            <v>13</v>
          </cell>
          <cell r="AV20">
            <v>12</v>
          </cell>
          <cell r="AW20">
            <v>11</v>
          </cell>
          <cell r="AX20">
            <v>10</v>
          </cell>
          <cell r="AY20">
            <v>11</v>
          </cell>
          <cell r="BN20"/>
          <cell r="BO20">
            <v>13</v>
          </cell>
          <cell r="BP20">
            <v>12</v>
          </cell>
          <cell r="BQ20">
            <v>10</v>
          </cell>
          <cell r="BR20">
            <v>13</v>
          </cell>
          <cell r="BS20">
            <v>9</v>
          </cell>
          <cell r="BT20">
            <v>8</v>
          </cell>
          <cell r="BU20">
            <v>13</v>
          </cell>
          <cell r="BV20">
            <v>11</v>
          </cell>
          <cell r="BW20">
            <v>9</v>
          </cell>
          <cell r="BX20">
            <v>9</v>
          </cell>
          <cell r="BY20">
            <v>10</v>
          </cell>
          <cell r="CN20"/>
          <cell r="CO20">
            <v>9</v>
          </cell>
          <cell r="CP20">
            <v>12</v>
          </cell>
          <cell r="CQ20">
            <v>8</v>
          </cell>
          <cell r="CR20">
            <v>14</v>
          </cell>
          <cell r="CS20">
            <v>8</v>
          </cell>
          <cell r="CT20">
            <v>9</v>
          </cell>
          <cell r="CU20">
            <v>14</v>
          </cell>
          <cell r="CV20">
            <v>11</v>
          </cell>
          <cell r="CW20">
            <v>9</v>
          </cell>
          <cell r="CX20">
            <v>10</v>
          </cell>
          <cell r="CY20">
            <v>12</v>
          </cell>
        </row>
        <row r="21"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CN21"/>
          <cell r="CO21"/>
          <cell r="CP21"/>
          <cell r="CQ21"/>
          <cell r="CR21"/>
          <cell r="CS21"/>
          <cell r="CT21"/>
          <cell r="CU21"/>
          <cell r="CV21"/>
          <cell r="CW21"/>
          <cell r="CX21"/>
          <cell r="CY21"/>
        </row>
        <row r="22"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CN22"/>
          <cell r="CO22"/>
          <cell r="CP22"/>
          <cell r="CQ22"/>
          <cell r="CR22"/>
          <cell r="CS22"/>
          <cell r="CT22"/>
          <cell r="CU22"/>
          <cell r="CV22"/>
          <cell r="CW22"/>
          <cell r="CX22"/>
          <cell r="CY22"/>
        </row>
        <row r="23"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CN23"/>
          <cell r="CO23"/>
          <cell r="CP23"/>
          <cell r="CQ23"/>
          <cell r="CR23"/>
          <cell r="CS23"/>
          <cell r="CT23"/>
          <cell r="CU23"/>
          <cell r="CV23"/>
          <cell r="CW23"/>
          <cell r="CX23"/>
          <cell r="CY23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7C27-9B9B-4765-A193-38A9FA277FE9}">
  <dimension ref="A2:BG40"/>
  <sheetViews>
    <sheetView zoomScale="90" zoomScaleNormal="90" workbookViewId="0">
      <selection activeCell="C20" sqref="C20"/>
    </sheetView>
  </sheetViews>
  <sheetFormatPr defaultRowHeight="15" x14ac:dyDescent="0.25"/>
  <cols>
    <col min="1" max="1" width="3.5703125" customWidth="1"/>
    <col min="2" max="2" width="22.85546875" customWidth="1"/>
    <col min="3" max="14" width="5.28515625" customWidth="1"/>
    <col min="16" max="16" width="4.28515625" customWidth="1"/>
    <col min="17" max="17" width="23.140625" customWidth="1"/>
    <col min="18" max="29" width="5.5703125" customWidth="1"/>
    <col min="31" max="31" width="4.42578125" customWidth="1"/>
    <col min="32" max="32" width="24.42578125" customWidth="1"/>
    <col min="33" max="44" width="5.42578125" customWidth="1"/>
    <col min="46" max="46" width="4.5703125" customWidth="1"/>
    <col min="47" max="47" width="26" customWidth="1"/>
    <col min="48" max="59" width="5.5703125" customWidth="1"/>
  </cols>
  <sheetData>
    <row r="2" spans="1:59" x14ac:dyDescent="0.25">
      <c r="A2" s="9">
        <v>1</v>
      </c>
      <c r="B2" s="5" t="s">
        <v>15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P2" s="9">
        <v>6</v>
      </c>
      <c r="Q2" s="5" t="s">
        <v>8</v>
      </c>
      <c r="R2" s="6">
        <v>1</v>
      </c>
      <c r="S2" s="6">
        <v>2</v>
      </c>
      <c r="T2" s="6">
        <v>3</v>
      </c>
      <c r="U2" s="6">
        <v>4</v>
      </c>
      <c r="V2" s="6">
        <v>5</v>
      </c>
      <c r="W2" s="6">
        <v>6</v>
      </c>
      <c r="X2" s="6">
        <v>7</v>
      </c>
      <c r="Y2" s="6">
        <v>8</v>
      </c>
      <c r="Z2" s="6">
        <v>9</v>
      </c>
      <c r="AA2" s="6">
        <v>10</v>
      </c>
      <c r="AB2" s="6">
        <v>11</v>
      </c>
      <c r="AC2" s="6">
        <v>12</v>
      </c>
      <c r="AE2" s="9">
        <v>11</v>
      </c>
      <c r="AF2" s="5" t="s">
        <v>21</v>
      </c>
      <c r="AG2" s="6">
        <v>1</v>
      </c>
      <c r="AH2" s="6">
        <v>2</v>
      </c>
      <c r="AI2" s="6">
        <v>3</v>
      </c>
      <c r="AJ2" s="6">
        <v>4</v>
      </c>
      <c r="AK2" s="6">
        <v>5</v>
      </c>
      <c r="AL2" s="6">
        <v>6</v>
      </c>
      <c r="AM2" s="6">
        <v>7</v>
      </c>
      <c r="AN2" s="6">
        <v>8</v>
      </c>
      <c r="AO2" s="6">
        <v>9</v>
      </c>
      <c r="AP2" s="6">
        <v>10</v>
      </c>
      <c r="AQ2" s="6">
        <v>11</v>
      </c>
      <c r="AR2" s="6">
        <v>12</v>
      </c>
      <c r="AT2" s="9">
        <v>16</v>
      </c>
      <c r="AU2" s="5" t="s">
        <v>11</v>
      </c>
      <c r="AV2" s="6">
        <v>1</v>
      </c>
      <c r="AW2" s="6">
        <v>2</v>
      </c>
      <c r="AX2" s="6">
        <v>3</v>
      </c>
      <c r="AY2" s="6">
        <v>4</v>
      </c>
      <c r="AZ2" s="6">
        <v>5</v>
      </c>
      <c r="BA2" s="6">
        <v>6</v>
      </c>
      <c r="BB2" s="6">
        <v>7</v>
      </c>
      <c r="BC2" s="6">
        <v>8</v>
      </c>
      <c r="BD2" s="6">
        <v>9</v>
      </c>
      <c r="BE2" s="6">
        <v>10</v>
      </c>
      <c r="BF2" s="6">
        <v>11</v>
      </c>
      <c r="BG2" s="6">
        <v>12</v>
      </c>
    </row>
    <row r="3" spans="1:59" x14ac:dyDescent="0.25">
      <c r="A3" s="2"/>
      <c r="B3" s="7" t="s">
        <v>1</v>
      </c>
      <c r="C3" s="3">
        <v>1</v>
      </c>
      <c r="D3" s="4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0</v>
      </c>
      <c r="N3" s="3">
        <v>1</v>
      </c>
      <c r="P3" s="2"/>
      <c r="Q3" s="7" t="s">
        <v>1</v>
      </c>
      <c r="R3" s="3">
        <v>1</v>
      </c>
      <c r="S3" s="4">
        <v>1</v>
      </c>
      <c r="T3" s="3">
        <v>1</v>
      </c>
      <c r="U3" s="3">
        <v>0</v>
      </c>
      <c r="V3" s="3">
        <v>1</v>
      </c>
      <c r="W3" s="3">
        <v>1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E3" s="2"/>
      <c r="AF3" s="7" t="s">
        <v>1</v>
      </c>
      <c r="AG3" s="3">
        <v>1</v>
      </c>
      <c r="AH3" s="4">
        <v>1</v>
      </c>
      <c r="AI3" s="3">
        <v>1</v>
      </c>
      <c r="AJ3" s="3">
        <v>0</v>
      </c>
      <c r="AK3" s="3">
        <v>1</v>
      </c>
      <c r="AL3" s="3">
        <v>1</v>
      </c>
      <c r="AM3" s="3">
        <v>0</v>
      </c>
      <c r="AN3" s="3">
        <v>1</v>
      </c>
      <c r="AO3" s="3">
        <v>0</v>
      </c>
      <c r="AP3" s="3">
        <v>0</v>
      </c>
      <c r="AQ3" s="3">
        <v>0</v>
      </c>
      <c r="AR3" s="3">
        <v>0</v>
      </c>
      <c r="AT3" s="2"/>
      <c r="AU3" s="7" t="s">
        <v>1</v>
      </c>
      <c r="AV3" s="3">
        <v>1</v>
      </c>
      <c r="AW3" s="4">
        <v>1</v>
      </c>
      <c r="AX3" s="3">
        <v>1</v>
      </c>
      <c r="AY3" s="3">
        <v>0</v>
      </c>
      <c r="AZ3" s="3">
        <v>0</v>
      </c>
      <c r="BA3" s="3">
        <v>1</v>
      </c>
      <c r="BB3" s="3">
        <v>0</v>
      </c>
      <c r="BC3" s="3">
        <v>0</v>
      </c>
      <c r="BD3" s="3">
        <v>0</v>
      </c>
      <c r="BE3" s="3">
        <v>1</v>
      </c>
      <c r="BF3" s="3">
        <v>0</v>
      </c>
      <c r="BG3" s="3">
        <v>1</v>
      </c>
    </row>
    <row r="4" spans="1:59" x14ac:dyDescent="0.25">
      <c r="A4" s="2"/>
      <c r="B4" s="7" t="s">
        <v>2</v>
      </c>
      <c r="C4" s="3">
        <v>1</v>
      </c>
      <c r="D4" s="4">
        <v>1</v>
      </c>
      <c r="E4" s="3">
        <v>0</v>
      </c>
      <c r="F4" s="3">
        <v>1</v>
      </c>
      <c r="G4" s="3">
        <v>0</v>
      </c>
      <c r="H4" s="3">
        <v>1</v>
      </c>
      <c r="I4" s="3">
        <v>1</v>
      </c>
      <c r="J4" s="3">
        <v>1</v>
      </c>
      <c r="K4" s="3">
        <v>0</v>
      </c>
      <c r="L4" s="3">
        <v>1</v>
      </c>
      <c r="M4" s="3">
        <v>1</v>
      </c>
      <c r="N4" s="3">
        <v>0</v>
      </c>
      <c r="P4" s="2"/>
      <c r="Q4" s="7" t="s">
        <v>2</v>
      </c>
      <c r="R4" s="3">
        <v>1</v>
      </c>
      <c r="S4" s="4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0</v>
      </c>
      <c r="AA4" s="3">
        <v>1</v>
      </c>
      <c r="AB4" s="3">
        <v>1</v>
      </c>
      <c r="AC4" s="3">
        <v>1</v>
      </c>
      <c r="AE4" s="2"/>
      <c r="AF4" s="7" t="s">
        <v>2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1</v>
      </c>
      <c r="AO4" s="3">
        <v>0</v>
      </c>
      <c r="AP4" s="3">
        <v>0</v>
      </c>
      <c r="AQ4" s="3">
        <v>1</v>
      </c>
      <c r="AR4" s="3">
        <v>1</v>
      </c>
      <c r="AT4" s="2"/>
      <c r="AU4" s="7" t="s">
        <v>2</v>
      </c>
      <c r="AV4" s="3">
        <v>1</v>
      </c>
      <c r="AW4" s="4">
        <v>1</v>
      </c>
      <c r="AX4" s="3">
        <v>1</v>
      </c>
      <c r="AY4" s="3">
        <v>0</v>
      </c>
      <c r="AZ4" s="3">
        <v>1</v>
      </c>
      <c r="BA4" s="3">
        <v>1</v>
      </c>
      <c r="BB4" s="3">
        <v>0</v>
      </c>
      <c r="BC4" s="3">
        <v>1</v>
      </c>
      <c r="BD4" s="3">
        <v>1</v>
      </c>
      <c r="BE4" s="3">
        <v>1</v>
      </c>
      <c r="BF4" s="3">
        <v>0</v>
      </c>
      <c r="BG4" s="3">
        <v>1</v>
      </c>
    </row>
    <row r="5" spans="1:59" x14ac:dyDescent="0.25">
      <c r="A5" s="2"/>
      <c r="B5" s="7" t="s">
        <v>3</v>
      </c>
      <c r="C5" s="3">
        <v>1</v>
      </c>
      <c r="D5" s="4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P5" s="2"/>
      <c r="Q5" s="7" t="s">
        <v>3</v>
      </c>
      <c r="R5" s="3">
        <v>1</v>
      </c>
      <c r="S5" s="4">
        <v>1</v>
      </c>
      <c r="T5" s="3">
        <v>0</v>
      </c>
      <c r="U5" s="3">
        <v>1</v>
      </c>
      <c r="V5" s="3">
        <v>1</v>
      </c>
      <c r="W5" s="3">
        <v>1</v>
      </c>
      <c r="X5" s="3">
        <v>0</v>
      </c>
      <c r="Y5" s="3">
        <v>0</v>
      </c>
      <c r="Z5" s="3">
        <v>1</v>
      </c>
      <c r="AA5" s="3">
        <v>0</v>
      </c>
      <c r="AB5" s="3">
        <v>0</v>
      </c>
      <c r="AC5" s="3">
        <v>0</v>
      </c>
      <c r="AE5" s="2"/>
      <c r="AF5" s="7" t="s">
        <v>3</v>
      </c>
      <c r="AG5" s="3">
        <v>1</v>
      </c>
      <c r="AH5" s="4">
        <v>0</v>
      </c>
      <c r="AI5" s="3">
        <v>0</v>
      </c>
      <c r="AJ5" s="3">
        <v>0</v>
      </c>
      <c r="AK5" s="3">
        <v>1</v>
      </c>
      <c r="AL5" s="3">
        <v>1</v>
      </c>
      <c r="AM5" s="3">
        <v>0</v>
      </c>
      <c r="AN5" s="3">
        <v>0</v>
      </c>
      <c r="AO5" s="3">
        <v>1</v>
      </c>
      <c r="AP5" s="3">
        <v>0</v>
      </c>
      <c r="AQ5" s="3">
        <v>0</v>
      </c>
      <c r="AR5" s="3">
        <v>0</v>
      </c>
      <c r="AT5" s="2"/>
      <c r="AU5" s="7" t="s">
        <v>3</v>
      </c>
      <c r="AV5" s="3">
        <v>1</v>
      </c>
      <c r="AW5" s="4">
        <v>1</v>
      </c>
      <c r="AX5" s="3">
        <v>0</v>
      </c>
      <c r="AY5" s="3">
        <v>1</v>
      </c>
      <c r="AZ5" s="3">
        <v>1</v>
      </c>
      <c r="BA5" s="3">
        <v>0</v>
      </c>
      <c r="BB5" s="3">
        <v>0</v>
      </c>
      <c r="BC5" s="3">
        <v>0</v>
      </c>
      <c r="BD5" s="3">
        <v>1</v>
      </c>
      <c r="BE5" s="3">
        <v>0</v>
      </c>
      <c r="BF5" s="3">
        <v>0</v>
      </c>
      <c r="BG5" s="3">
        <v>0</v>
      </c>
    </row>
    <row r="6" spans="1:59" x14ac:dyDescent="0.25">
      <c r="A6" s="2"/>
      <c r="B6" s="7" t="s">
        <v>4</v>
      </c>
      <c r="C6" s="3">
        <v>1</v>
      </c>
      <c r="D6" s="4">
        <v>1</v>
      </c>
      <c r="E6" s="3">
        <v>0</v>
      </c>
      <c r="F6" s="3">
        <v>0</v>
      </c>
      <c r="G6" s="3">
        <v>1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1</v>
      </c>
      <c r="N6" s="3">
        <v>0</v>
      </c>
      <c r="P6" s="2"/>
      <c r="Q6" s="7" t="s">
        <v>4</v>
      </c>
      <c r="R6" s="3">
        <v>1</v>
      </c>
      <c r="S6" s="4">
        <v>1</v>
      </c>
      <c r="T6" s="3">
        <v>0</v>
      </c>
      <c r="U6" s="3">
        <v>1</v>
      </c>
      <c r="V6" s="3">
        <v>1</v>
      </c>
      <c r="W6" s="3">
        <v>1</v>
      </c>
      <c r="X6" s="3">
        <v>1</v>
      </c>
      <c r="Y6" s="3">
        <v>1</v>
      </c>
      <c r="Z6" s="3">
        <v>0</v>
      </c>
      <c r="AA6" s="3">
        <v>1</v>
      </c>
      <c r="AB6" s="3">
        <v>1</v>
      </c>
      <c r="AC6" s="3">
        <v>1</v>
      </c>
      <c r="AE6" s="2"/>
      <c r="AF6" s="7" t="s">
        <v>4</v>
      </c>
      <c r="AG6" s="3">
        <v>1</v>
      </c>
      <c r="AH6" s="4">
        <v>0</v>
      </c>
      <c r="AI6" s="3">
        <v>0</v>
      </c>
      <c r="AJ6" s="3">
        <v>1</v>
      </c>
      <c r="AK6" s="3">
        <v>1</v>
      </c>
      <c r="AL6" s="3">
        <v>1</v>
      </c>
      <c r="AM6" s="3">
        <v>1</v>
      </c>
      <c r="AN6" s="3">
        <v>0</v>
      </c>
      <c r="AO6" s="3">
        <v>0</v>
      </c>
      <c r="AP6" s="3">
        <v>1</v>
      </c>
      <c r="AQ6" s="3">
        <v>1</v>
      </c>
      <c r="AR6" s="3">
        <v>1</v>
      </c>
      <c r="AT6" s="2"/>
      <c r="AU6" s="7" t="s">
        <v>4</v>
      </c>
      <c r="AV6" s="3">
        <v>1</v>
      </c>
      <c r="AW6" s="3">
        <v>1</v>
      </c>
      <c r="AX6" s="3">
        <v>0</v>
      </c>
      <c r="AY6" s="3">
        <v>1</v>
      </c>
      <c r="AZ6" s="3">
        <v>1</v>
      </c>
      <c r="BA6" s="3">
        <v>0</v>
      </c>
      <c r="BB6" s="3">
        <v>0</v>
      </c>
      <c r="BC6" s="3">
        <v>1</v>
      </c>
      <c r="BD6" s="3">
        <v>0</v>
      </c>
      <c r="BE6" s="3">
        <v>0</v>
      </c>
      <c r="BF6" s="3">
        <v>0</v>
      </c>
      <c r="BG6" s="3">
        <v>0</v>
      </c>
    </row>
    <row r="7" spans="1:59" x14ac:dyDescent="0.25">
      <c r="A7" s="2"/>
      <c r="B7" s="7" t="s">
        <v>5</v>
      </c>
      <c r="C7" s="3" t="s">
        <v>52</v>
      </c>
      <c r="D7" s="4" t="s">
        <v>52</v>
      </c>
      <c r="E7" s="3" t="s">
        <v>52</v>
      </c>
      <c r="F7" s="3" t="s">
        <v>53</v>
      </c>
      <c r="G7" s="3" t="s">
        <v>52</v>
      </c>
      <c r="H7" s="3" t="s">
        <v>53</v>
      </c>
      <c r="I7" s="3" t="s">
        <v>53</v>
      </c>
      <c r="J7" s="3" t="s">
        <v>53</v>
      </c>
      <c r="K7" s="3" t="s">
        <v>53</v>
      </c>
      <c r="L7" s="3" t="s">
        <v>52</v>
      </c>
      <c r="M7" s="3" t="s">
        <v>54</v>
      </c>
      <c r="N7" s="3" t="s">
        <v>53</v>
      </c>
      <c r="P7" s="2"/>
      <c r="Q7" s="7" t="s">
        <v>5</v>
      </c>
      <c r="R7" s="3" t="s">
        <v>52</v>
      </c>
      <c r="S7" s="4" t="s">
        <v>52</v>
      </c>
      <c r="T7" s="3" t="s">
        <v>52</v>
      </c>
      <c r="U7" s="3" t="s">
        <v>53</v>
      </c>
      <c r="V7" s="3" t="s">
        <v>31</v>
      </c>
      <c r="W7" s="3" t="s">
        <v>31</v>
      </c>
      <c r="X7" s="3" t="s">
        <v>54</v>
      </c>
      <c r="Y7" s="3" t="s">
        <v>54</v>
      </c>
      <c r="Z7" s="3" t="s">
        <v>53</v>
      </c>
      <c r="AA7" s="3" t="s">
        <v>55</v>
      </c>
      <c r="AB7" s="3" t="s">
        <v>53</v>
      </c>
      <c r="AC7" s="3" t="s">
        <v>53</v>
      </c>
      <c r="AE7" s="2"/>
      <c r="AF7" s="7" t="s">
        <v>5</v>
      </c>
      <c r="AG7" s="3" t="s">
        <v>52</v>
      </c>
      <c r="AH7" s="4" t="s">
        <v>52</v>
      </c>
      <c r="AI7" s="3" t="s">
        <v>52</v>
      </c>
      <c r="AJ7" s="3" t="s">
        <v>53</v>
      </c>
      <c r="AK7" s="3" t="s">
        <v>31</v>
      </c>
      <c r="AL7" s="3" t="s">
        <v>31</v>
      </c>
      <c r="AM7" s="3" t="s">
        <v>54</v>
      </c>
      <c r="AN7" s="3" t="s">
        <v>52</v>
      </c>
      <c r="AO7" s="3" t="s">
        <v>53</v>
      </c>
      <c r="AP7" s="3" t="s">
        <v>52</v>
      </c>
      <c r="AQ7" s="3" t="s">
        <v>53</v>
      </c>
      <c r="AR7" s="3" t="s">
        <v>53</v>
      </c>
      <c r="AT7" s="2"/>
      <c r="AU7" s="7" t="s">
        <v>5</v>
      </c>
      <c r="AV7" s="3" t="s">
        <v>52</v>
      </c>
      <c r="AW7" s="4" t="s">
        <v>52</v>
      </c>
      <c r="AX7" s="3" t="s">
        <v>52</v>
      </c>
      <c r="AY7" s="3" t="s">
        <v>53</v>
      </c>
      <c r="AZ7" s="3" t="s">
        <v>52</v>
      </c>
      <c r="BA7" s="3" t="s">
        <v>52</v>
      </c>
      <c r="BB7" s="3" t="s">
        <v>55</v>
      </c>
      <c r="BC7" s="3" t="s">
        <v>55</v>
      </c>
      <c r="BD7" s="3" t="s">
        <v>53</v>
      </c>
      <c r="BE7" s="3" t="s">
        <v>53</v>
      </c>
      <c r="BF7" s="3" t="s">
        <v>55</v>
      </c>
      <c r="BG7" s="3" t="s">
        <v>53</v>
      </c>
    </row>
    <row r="8" spans="1:59" x14ac:dyDescent="0.25">
      <c r="A8" s="2"/>
      <c r="B8" s="14" t="s">
        <v>0</v>
      </c>
      <c r="C8" s="15" t="s">
        <v>35</v>
      </c>
      <c r="D8" s="15" t="s">
        <v>35</v>
      </c>
      <c r="E8" s="15" t="s">
        <v>33</v>
      </c>
      <c r="F8" s="15" t="s">
        <v>33</v>
      </c>
      <c r="G8" s="15" t="s">
        <v>33</v>
      </c>
      <c r="H8" s="15" t="s">
        <v>36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P8" s="2"/>
      <c r="Q8" s="14" t="s">
        <v>0</v>
      </c>
      <c r="R8" s="15" t="s">
        <v>35</v>
      </c>
      <c r="S8" s="15" t="s">
        <v>35</v>
      </c>
      <c r="T8" s="15" t="s">
        <v>33</v>
      </c>
      <c r="U8" s="15" t="s">
        <v>33</v>
      </c>
      <c r="V8" s="15" t="s">
        <v>31</v>
      </c>
      <c r="W8" s="15" t="s">
        <v>31</v>
      </c>
      <c r="X8" s="15" t="s">
        <v>32</v>
      </c>
      <c r="Y8" s="15" t="s">
        <v>32</v>
      </c>
      <c r="Z8" s="15" t="s">
        <v>33</v>
      </c>
      <c r="AA8" s="15" t="s">
        <v>32</v>
      </c>
      <c r="AB8" s="15" t="s">
        <v>32</v>
      </c>
      <c r="AC8" s="15" t="s">
        <v>32</v>
      </c>
      <c r="AE8" s="2"/>
      <c r="AF8" s="14" t="s">
        <v>0</v>
      </c>
      <c r="AG8" s="15" t="s">
        <v>35</v>
      </c>
      <c r="AH8" s="15" t="s">
        <v>33</v>
      </c>
      <c r="AI8" s="15" t="s">
        <v>33</v>
      </c>
      <c r="AJ8" s="15" t="s">
        <v>32</v>
      </c>
      <c r="AK8" s="15" t="s">
        <v>31</v>
      </c>
      <c r="AL8" s="15" t="s">
        <v>31</v>
      </c>
      <c r="AM8" s="15" t="s">
        <v>32</v>
      </c>
      <c r="AN8" s="15" t="s">
        <v>33</v>
      </c>
      <c r="AO8" s="15" t="s">
        <v>33</v>
      </c>
      <c r="AP8" s="15" t="s">
        <v>33</v>
      </c>
      <c r="AQ8" s="15" t="s">
        <v>32</v>
      </c>
      <c r="AR8" s="15" t="s">
        <v>32</v>
      </c>
      <c r="AT8" s="2"/>
      <c r="AU8" s="14" t="s">
        <v>0</v>
      </c>
      <c r="AV8" s="15" t="s">
        <v>35</v>
      </c>
      <c r="AW8" s="15" t="s">
        <v>35</v>
      </c>
      <c r="AX8" s="15" t="s">
        <v>33</v>
      </c>
      <c r="AY8" s="15" t="s">
        <v>33</v>
      </c>
      <c r="AZ8" s="15" t="s">
        <v>33</v>
      </c>
      <c r="BA8" s="15" t="s">
        <v>33</v>
      </c>
      <c r="BB8" s="15" t="s">
        <v>34</v>
      </c>
      <c r="BC8" s="15" t="s">
        <v>32</v>
      </c>
      <c r="BD8" s="15" t="s">
        <v>33</v>
      </c>
      <c r="BE8" s="15" t="s">
        <v>33</v>
      </c>
      <c r="BF8" s="15" t="s">
        <v>34</v>
      </c>
      <c r="BG8" s="15" t="s">
        <v>33</v>
      </c>
    </row>
    <row r="9" spans="1:59" x14ac:dyDescent="0.25">
      <c r="D9" s="1"/>
    </row>
    <row r="10" spans="1:59" ht="15.75" x14ac:dyDescent="0.25">
      <c r="A10" s="9">
        <v>2</v>
      </c>
      <c r="B10" s="10" t="s">
        <v>6</v>
      </c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6">
        <v>11</v>
      </c>
      <c r="N10" s="6">
        <v>12</v>
      </c>
      <c r="P10" s="9">
        <v>7</v>
      </c>
      <c r="Q10" s="5" t="s">
        <v>9</v>
      </c>
      <c r="R10" s="6">
        <v>1</v>
      </c>
      <c r="S10" s="6">
        <v>2</v>
      </c>
      <c r="T10" s="6">
        <v>3</v>
      </c>
      <c r="U10" s="6">
        <v>4</v>
      </c>
      <c r="V10" s="6">
        <v>5</v>
      </c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6">
        <v>11</v>
      </c>
      <c r="AC10" s="6">
        <v>12</v>
      </c>
      <c r="AE10" s="9">
        <v>12</v>
      </c>
      <c r="AF10" s="8" t="s">
        <v>22</v>
      </c>
      <c r="AG10" s="6">
        <v>1</v>
      </c>
      <c r="AH10" s="6">
        <v>2</v>
      </c>
      <c r="AI10" s="6">
        <v>3</v>
      </c>
      <c r="AJ10" s="6">
        <v>4</v>
      </c>
      <c r="AK10" s="6">
        <v>5</v>
      </c>
      <c r="AL10" s="6">
        <v>6</v>
      </c>
      <c r="AM10" s="6">
        <v>7</v>
      </c>
      <c r="AN10" s="6">
        <v>8</v>
      </c>
      <c r="AO10" s="6">
        <v>9</v>
      </c>
      <c r="AP10" s="6">
        <v>10</v>
      </c>
      <c r="AQ10" s="6">
        <v>11</v>
      </c>
      <c r="AR10" s="6">
        <v>12</v>
      </c>
      <c r="AT10" s="9">
        <v>17</v>
      </c>
      <c r="AU10" s="5" t="s">
        <v>12</v>
      </c>
      <c r="AV10" s="6">
        <v>1</v>
      </c>
      <c r="AW10" s="6">
        <v>2</v>
      </c>
      <c r="AX10" s="6">
        <v>3</v>
      </c>
      <c r="AY10" s="6">
        <v>4</v>
      </c>
      <c r="AZ10" s="6">
        <v>5</v>
      </c>
      <c r="BA10" s="6">
        <v>6</v>
      </c>
      <c r="BB10" s="6">
        <v>7</v>
      </c>
      <c r="BC10" s="6">
        <v>8</v>
      </c>
      <c r="BD10" s="6">
        <v>9</v>
      </c>
      <c r="BE10" s="6">
        <v>10</v>
      </c>
      <c r="BF10" s="6">
        <v>11</v>
      </c>
      <c r="BG10" s="6">
        <v>12</v>
      </c>
    </row>
    <row r="11" spans="1:59" x14ac:dyDescent="0.25">
      <c r="A11" s="2"/>
      <c r="B11" s="7" t="s">
        <v>1</v>
      </c>
      <c r="C11" s="3">
        <v>1</v>
      </c>
      <c r="D11" s="4">
        <v>1</v>
      </c>
      <c r="E11" s="3">
        <v>1</v>
      </c>
      <c r="F11" s="3">
        <v>0</v>
      </c>
      <c r="G11" s="3">
        <v>1</v>
      </c>
      <c r="H11" s="3">
        <v>1</v>
      </c>
      <c r="I11" s="3">
        <v>0</v>
      </c>
      <c r="J11" s="3">
        <v>0</v>
      </c>
      <c r="K11" s="3">
        <v>1</v>
      </c>
      <c r="L11" s="3">
        <v>0</v>
      </c>
      <c r="M11" s="3">
        <v>1</v>
      </c>
      <c r="N11" s="3">
        <v>0</v>
      </c>
      <c r="P11" s="2"/>
      <c r="Q11" s="7" t="s">
        <v>1</v>
      </c>
      <c r="R11" s="3">
        <v>1</v>
      </c>
      <c r="S11" s="4">
        <v>0</v>
      </c>
      <c r="T11" s="3">
        <v>1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0</v>
      </c>
      <c r="AC11" s="3">
        <v>0</v>
      </c>
      <c r="AE11" s="2"/>
      <c r="AF11" s="7" t="s">
        <v>1</v>
      </c>
      <c r="AG11" s="3">
        <v>1</v>
      </c>
      <c r="AH11" s="4">
        <v>1</v>
      </c>
      <c r="AI11" s="3">
        <v>1</v>
      </c>
      <c r="AJ11" s="3">
        <v>0</v>
      </c>
      <c r="AK11" s="3">
        <v>1</v>
      </c>
      <c r="AL11" s="3">
        <v>1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T11" s="2"/>
      <c r="AU11" s="7" t="s">
        <v>1</v>
      </c>
      <c r="AV11" s="3">
        <v>1</v>
      </c>
      <c r="AW11" s="4">
        <v>1</v>
      </c>
      <c r="AX11" s="3">
        <v>1</v>
      </c>
      <c r="AY11" s="3">
        <v>0</v>
      </c>
      <c r="AZ11" s="3">
        <v>1</v>
      </c>
      <c r="BA11" s="3">
        <v>1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</row>
    <row r="12" spans="1:59" x14ac:dyDescent="0.25">
      <c r="A12" s="2"/>
      <c r="B12" s="7" t="s">
        <v>2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P12" s="2"/>
      <c r="Q12" s="7" t="s">
        <v>2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E12" s="2"/>
      <c r="AF12" s="7" t="s">
        <v>2</v>
      </c>
      <c r="AG12" s="3">
        <v>1</v>
      </c>
      <c r="AH12" s="3">
        <v>1</v>
      </c>
      <c r="AI12" s="3">
        <v>1</v>
      </c>
      <c r="AJ12" s="3">
        <v>1</v>
      </c>
      <c r="AK12" s="3">
        <v>1</v>
      </c>
      <c r="AL12" s="3">
        <v>1</v>
      </c>
      <c r="AM12" s="3">
        <v>1</v>
      </c>
      <c r="AN12" s="3">
        <v>1</v>
      </c>
      <c r="AO12" s="3">
        <v>1</v>
      </c>
      <c r="AP12" s="3">
        <v>1</v>
      </c>
      <c r="AQ12" s="3">
        <v>1</v>
      </c>
      <c r="AR12" s="3">
        <v>1</v>
      </c>
      <c r="AT12" s="2"/>
      <c r="AU12" s="7" t="s">
        <v>2</v>
      </c>
      <c r="AV12" s="3">
        <v>1</v>
      </c>
      <c r="AW12" s="3">
        <v>1</v>
      </c>
      <c r="AX12" s="3">
        <v>1</v>
      </c>
      <c r="AY12" s="3">
        <v>1</v>
      </c>
      <c r="AZ12" s="3">
        <v>1</v>
      </c>
      <c r="BA12" s="3">
        <v>1</v>
      </c>
      <c r="BB12" s="3">
        <v>1</v>
      </c>
      <c r="BC12" s="3">
        <v>1</v>
      </c>
      <c r="BD12" s="3">
        <v>1</v>
      </c>
      <c r="BE12" s="3">
        <v>1</v>
      </c>
      <c r="BF12" s="3">
        <v>1</v>
      </c>
      <c r="BG12" s="3">
        <v>1</v>
      </c>
    </row>
    <row r="13" spans="1:59" x14ac:dyDescent="0.25">
      <c r="A13" s="2"/>
      <c r="B13" s="7" t="s">
        <v>3</v>
      </c>
      <c r="C13" s="3">
        <v>1</v>
      </c>
      <c r="D13" s="4">
        <v>1</v>
      </c>
      <c r="E13" s="3">
        <v>1</v>
      </c>
      <c r="F13" s="3">
        <v>0</v>
      </c>
      <c r="G13" s="3">
        <v>1</v>
      </c>
      <c r="H13" s="3">
        <v>1</v>
      </c>
      <c r="I13" s="3">
        <v>0</v>
      </c>
      <c r="J13" s="3">
        <v>1</v>
      </c>
      <c r="K13" s="3">
        <v>0</v>
      </c>
      <c r="L13" s="3">
        <v>0</v>
      </c>
      <c r="M13" s="3">
        <v>1</v>
      </c>
      <c r="N13" s="3">
        <v>0</v>
      </c>
      <c r="P13" s="2"/>
      <c r="Q13" s="7" t="s">
        <v>3</v>
      </c>
      <c r="R13" s="3">
        <v>1</v>
      </c>
      <c r="S13" s="4">
        <v>1</v>
      </c>
      <c r="T13" s="3">
        <v>1</v>
      </c>
      <c r="U13" s="3">
        <v>1</v>
      </c>
      <c r="V13" s="3">
        <v>0</v>
      </c>
      <c r="W13" s="3">
        <v>1</v>
      </c>
      <c r="X13" s="3">
        <v>0</v>
      </c>
      <c r="Y13" s="3">
        <v>0</v>
      </c>
      <c r="Z13" s="3">
        <v>0</v>
      </c>
      <c r="AA13" s="3">
        <v>0</v>
      </c>
      <c r="AB13" s="3">
        <v>1</v>
      </c>
      <c r="AC13" s="3">
        <v>0</v>
      </c>
      <c r="AE13" s="2"/>
      <c r="AF13" s="7" t="s">
        <v>3</v>
      </c>
      <c r="AG13" s="3">
        <v>1</v>
      </c>
      <c r="AH13" s="4">
        <v>1</v>
      </c>
      <c r="AI13" s="3">
        <v>1</v>
      </c>
      <c r="AJ13" s="3">
        <v>0</v>
      </c>
      <c r="AK13" s="3">
        <v>1</v>
      </c>
      <c r="AL13" s="3">
        <v>1</v>
      </c>
      <c r="AM13" s="3">
        <v>0</v>
      </c>
      <c r="AN13" s="3">
        <v>1</v>
      </c>
      <c r="AO13" s="3">
        <v>1</v>
      </c>
      <c r="AP13" s="3">
        <v>0</v>
      </c>
      <c r="AQ13" s="3">
        <v>0</v>
      </c>
      <c r="AR13" s="3">
        <v>0</v>
      </c>
      <c r="AT13" s="2"/>
      <c r="AU13" s="7" t="s">
        <v>3</v>
      </c>
      <c r="AV13" s="3">
        <v>1</v>
      </c>
      <c r="AW13" s="4">
        <v>1</v>
      </c>
      <c r="AX13" s="3">
        <v>1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1</v>
      </c>
      <c r="BG13" s="3">
        <v>0</v>
      </c>
    </row>
    <row r="14" spans="1:59" x14ac:dyDescent="0.25">
      <c r="A14" s="2"/>
      <c r="B14" s="7" t="s">
        <v>4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0</v>
      </c>
      <c r="L14" s="3">
        <v>1</v>
      </c>
      <c r="M14" s="3">
        <v>1</v>
      </c>
      <c r="N14" s="3">
        <v>1</v>
      </c>
      <c r="P14" s="2"/>
      <c r="Q14" s="7" t="s">
        <v>4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0</v>
      </c>
      <c r="AA14" s="3">
        <v>1</v>
      </c>
      <c r="AB14" s="3">
        <v>1</v>
      </c>
      <c r="AC14" s="3">
        <v>1</v>
      </c>
      <c r="AE14" s="2"/>
      <c r="AF14" s="7" t="s">
        <v>4</v>
      </c>
      <c r="AG14" s="3">
        <v>1</v>
      </c>
      <c r="AH14" s="3">
        <v>1</v>
      </c>
      <c r="AI14" s="3">
        <v>1</v>
      </c>
      <c r="AJ14" s="3">
        <v>1</v>
      </c>
      <c r="AK14" s="3">
        <v>1</v>
      </c>
      <c r="AL14" s="3">
        <v>1</v>
      </c>
      <c r="AM14" s="3">
        <v>1</v>
      </c>
      <c r="AN14" s="3">
        <v>1</v>
      </c>
      <c r="AO14" s="3">
        <v>1</v>
      </c>
      <c r="AP14" s="3">
        <v>1</v>
      </c>
      <c r="AQ14" s="3">
        <v>1</v>
      </c>
      <c r="AR14" s="3">
        <v>1</v>
      </c>
      <c r="AT14" s="2"/>
      <c r="AU14" s="7" t="s">
        <v>4</v>
      </c>
      <c r="AV14" s="3">
        <v>1</v>
      </c>
      <c r="AW14" s="3">
        <v>1</v>
      </c>
      <c r="AX14" s="3">
        <v>1</v>
      </c>
      <c r="AY14" s="3">
        <v>1</v>
      </c>
      <c r="AZ14" s="3">
        <v>0</v>
      </c>
      <c r="BA14" s="3">
        <v>0</v>
      </c>
      <c r="BB14" s="3">
        <v>1</v>
      </c>
      <c r="BC14" s="3">
        <v>1</v>
      </c>
      <c r="BD14" s="3">
        <v>1</v>
      </c>
      <c r="BE14" s="3">
        <v>1</v>
      </c>
      <c r="BF14" s="3">
        <v>1</v>
      </c>
      <c r="BG14" s="3">
        <v>1</v>
      </c>
    </row>
    <row r="15" spans="1:59" x14ac:dyDescent="0.25">
      <c r="A15" s="2"/>
      <c r="B15" s="7" t="s">
        <v>5</v>
      </c>
      <c r="C15" s="3" t="s">
        <v>54</v>
      </c>
      <c r="D15" s="4" t="s">
        <v>54</v>
      </c>
      <c r="E15" s="3" t="s">
        <v>52</v>
      </c>
      <c r="F15" s="3" t="s">
        <v>53</v>
      </c>
      <c r="G15" s="3" t="s">
        <v>52</v>
      </c>
      <c r="H15" s="3" t="s">
        <v>31</v>
      </c>
      <c r="I15" s="3" t="s">
        <v>54</v>
      </c>
      <c r="J15" s="3" t="s">
        <v>53</v>
      </c>
      <c r="K15" s="3" t="s">
        <v>53</v>
      </c>
      <c r="L15" s="3" t="s">
        <v>55</v>
      </c>
      <c r="M15" s="3" t="s">
        <v>53</v>
      </c>
      <c r="N15" s="3" t="s">
        <v>53</v>
      </c>
      <c r="P15" s="2"/>
      <c r="Q15" s="7" t="s">
        <v>5</v>
      </c>
      <c r="R15" s="3" t="s">
        <v>31</v>
      </c>
      <c r="S15" s="4" t="s">
        <v>52</v>
      </c>
      <c r="T15" s="3" t="s">
        <v>31</v>
      </c>
      <c r="U15" s="3" t="s">
        <v>55</v>
      </c>
      <c r="V15" s="3" t="s">
        <v>54</v>
      </c>
      <c r="W15" s="3" t="s">
        <v>54</v>
      </c>
      <c r="X15" s="3" t="s">
        <v>54</v>
      </c>
      <c r="Y15" s="3" t="s">
        <v>54</v>
      </c>
      <c r="Z15" s="3" t="s">
        <v>54</v>
      </c>
      <c r="AA15" s="3" t="s">
        <v>55</v>
      </c>
      <c r="AB15" s="3" t="s">
        <v>55</v>
      </c>
      <c r="AC15" s="3" t="s">
        <v>54</v>
      </c>
      <c r="AE15" s="2"/>
      <c r="AF15" s="7" t="s">
        <v>5</v>
      </c>
      <c r="AG15" s="3" t="s">
        <v>54</v>
      </c>
      <c r="AH15" s="4" t="s">
        <v>54</v>
      </c>
      <c r="AI15" s="3" t="s">
        <v>52</v>
      </c>
      <c r="AJ15" s="3" t="s">
        <v>53</v>
      </c>
      <c r="AK15" s="3" t="s">
        <v>31</v>
      </c>
      <c r="AL15" s="3" t="s">
        <v>31</v>
      </c>
      <c r="AM15" s="3" t="s">
        <v>54</v>
      </c>
      <c r="AN15" s="3" t="s">
        <v>54</v>
      </c>
      <c r="AO15" s="3" t="s">
        <v>53</v>
      </c>
      <c r="AP15" s="3" t="s">
        <v>55</v>
      </c>
      <c r="AQ15" s="3" t="s">
        <v>53</v>
      </c>
      <c r="AR15" s="3" t="s">
        <v>53</v>
      </c>
      <c r="AT15" s="2"/>
      <c r="AU15" s="7" t="s">
        <v>5</v>
      </c>
      <c r="AV15" s="3" t="s">
        <v>52</v>
      </c>
      <c r="AW15" s="4" t="s">
        <v>52</v>
      </c>
      <c r="AX15" s="3" t="s">
        <v>31</v>
      </c>
      <c r="AY15" s="3" t="s">
        <v>53</v>
      </c>
      <c r="AZ15" s="3" t="s">
        <v>52</v>
      </c>
      <c r="BA15" s="3" t="s">
        <v>52</v>
      </c>
      <c r="BB15" s="3" t="s">
        <v>54</v>
      </c>
      <c r="BC15" s="3" t="s">
        <v>55</v>
      </c>
      <c r="BD15" s="3" t="s">
        <v>55</v>
      </c>
      <c r="BE15" s="13" t="s">
        <v>54</v>
      </c>
      <c r="BF15" s="3" t="s">
        <v>55</v>
      </c>
      <c r="BG15" s="3" t="s">
        <v>54</v>
      </c>
    </row>
    <row r="16" spans="1:59" x14ac:dyDescent="0.25">
      <c r="A16" s="2"/>
      <c r="B16" s="14" t="s">
        <v>0</v>
      </c>
      <c r="C16" s="15" t="s">
        <v>33</v>
      </c>
      <c r="D16" s="15" t="s">
        <v>33</v>
      </c>
      <c r="E16" s="15" t="s">
        <v>35</v>
      </c>
      <c r="F16" s="15" t="s">
        <v>32</v>
      </c>
      <c r="G16" s="15" t="s">
        <v>35</v>
      </c>
      <c r="H16" s="15" t="s">
        <v>31</v>
      </c>
      <c r="I16" s="15" t="s">
        <v>32</v>
      </c>
      <c r="J16" s="15" t="s">
        <v>33</v>
      </c>
      <c r="K16" s="15" t="s">
        <v>33</v>
      </c>
      <c r="L16" s="15" t="s">
        <v>32</v>
      </c>
      <c r="M16" s="15" t="s">
        <v>36</v>
      </c>
      <c r="N16" s="15" t="s">
        <v>32</v>
      </c>
      <c r="P16" s="2"/>
      <c r="Q16" s="14" t="s">
        <v>0</v>
      </c>
      <c r="R16" s="15" t="s">
        <v>31</v>
      </c>
      <c r="S16" s="15" t="s">
        <v>33</v>
      </c>
      <c r="T16" s="15" t="s">
        <v>31</v>
      </c>
      <c r="U16" s="15" t="s">
        <v>33</v>
      </c>
      <c r="V16" s="15" t="s">
        <v>32</v>
      </c>
      <c r="W16" s="15" t="s">
        <v>33</v>
      </c>
      <c r="X16" s="15" t="s">
        <v>32</v>
      </c>
      <c r="Y16" s="15" t="s">
        <v>32</v>
      </c>
      <c r="Z16" s="15" t="s">
        <v>33</v>
      </c>
      <c r="AA16" s="15" t="s">
        <v>32</v>
      </c>
      <c r="AB16" s="15" t="s">
        <v>33</v>
      </c>
      <c r="AC16" s="15" t="s">
        <v>32</v>
      </c>
      <c r="AE16" s="2"/>
      <c r="AF16" s="14" t="s">
        <v>0</v>
      </c>
      <c r="AG16" s="15" t="s">
        <v>33</v>
      </c>
      <c r="AH16" s="15" t="s">
        <v>33</v>
      </c>
      <c r="AI16" s="15" t="s">
        <v>35</v>
      </c>
      <c r="AJ16" s="15" t="s">
        <v>32</v>
      </c>
      <c r="AK16" s="15" t="s">
        <v>31</v>
      </c>
      <c r="AL16" s="15" t="s">
        <v>31</v>
      </c>
      <c r="AM16" s="15" t="s">
        <v>32</v>
      </c>
      <c r="AN16" s="15" t="s">
        <v>33</v>
      </c>
      <c r="AO16" s="15" t="s">
        <v>33</v>
      </c>
      <c r="AP16" s="15" t="s">
        <v>32</v>
      </c>
      <c r="AQ16" s="15" t="s">
        <v>32</v>
      </c>
      <c r="AR16" s="15" t="s">
        <v>32</v>
      </c>
      <c r="AT16" s="2"/>
      <c r="AU16" s="14" t="s">
        <v>0</v>
      </c>
      <c r="AV16" s="15" t="s">
        <v>35</v>
      </c>
      <c r="AW16" s="15" t="s">
        <v>35</v>
      </c>
      <c r="AX16" s="15" t="s">
        <v>31</v>
      </c>
      <c r="AY16" s="15" t="s">
        <v>32</v>
      </c>
      <c r="AZ16" s="15" t="s">
        <v>33</v>
      </c>
      <c r="BA16" s="15" t="s">
        <v>33</v>
      </c>
      <c r="BB16" s="15" t="s">
        <v>32</v>
      </c>
      <c r="BC16" s="15" t="s">
        <v>32</v>
      </c>
      <c r="BD16" s="15" t="s">
        <v>32</v>
      </c>
      <c r="BE16" s="15" t="s">
        <v>32</v>
      </c>
      <c r="BF16" s="15" t="s">
        <v>33</v>
      </c>
      <c r="BG16" s="15" t="s">
        <v>32</v>
      </c>
    </row>
    <row r="17" spans="1:59" x14ac:dyDescent="0.25">
      <c r="AF17" s="8"/>
    </row>
    <row r="18" spans="1:59" x14ac:dyDescent="0.25">
      <c r="A18" s="9">
        <v>3</v>
      </c>
      <c r="B18" s="5" t="s">
        <v>16</v>
      </c>
      <c r="C18" s="6">
        <v>1</v>
      </c>
      <c r="D18" s="6">
        <v>2</v>
      </c>
      <c r="E18" s="6">
        <v>3</v>
      </c>
      <c r="F18" s="6">
        <v>4</v>
      </c>
      <c r="G18" s="6">
        <v>5</v>
      </c>
      <c r="H18" s="6">
        <v>6</v>
      </c>
      <c r="I18" s="6">
        <v>7</v>
      </c>
      <c r="J18" s="6">
        <v>8</v>
      </c>
      <c r="K18" s="6">
        <v>9</v>
      </c>
      <c r="L18" s="6">
        <v>10</v>
      </c>
      <c r="M18" s="6">
        <v>11</v>
      </c>
      <c r="N18" s="6">
        <v>12</v>
      </c>
      <c r="P18" s="9">
        <v>8</v>
      </c>
      <c r="Q18" s="5" t="s">
        <v>18</v>
      </c>
      <c r="R18" s="6">
        <v>1</v>
      </c>
      <c r="S18" s="6">
        <v>2</v>
      </c>
      <c r="T18" s="6">
        <v>3</v>
      </c>
      <c r="U18" s="6">
        <v>4</v>
      </c>
      <c r="V18" s="6">
        <v>5</v>
      </c>
      <c r="W18" s="6">
        <v>6</v>
      </c>
      <c r="X18" s="6">
        <v>7</v>
      </c>
      <c r="Y18" s="6">
        <v>8</v>
      </c>
      <c r="Z18" s="6">
        <v>9</v>
      </c>
      <c r="AA18" s="6">
        <v>10</v>
      </c>
      <c r="AB18" s="6">
        <v>11</v>
      </c>
      <c r="AC18" s="6">
        <v>12</v>
      </c>
      <c r="AE18" s="9">
        <v>13</v>
      </c>
      <c r="AF18" s="5" t="s">
        <v>23</v>
      </c>
      <c r="AG18" s="6">
        <v>1</v>
      </c>
      <c r="AH18" s="6">
        <v>2</v>
      </c>
      <c r="AI18" s="6">
        <v>3</v>
      </c>
      <c r="AJ18" s="6">
        <v>4</v>
      </c>
      <c r="AK18" s="6">
        <v>5</v>
      </c>
      <c r="AL18" s="6">
        <v>6</v>
      </c>
      <c r="AM18" s="6">
        <v>7</v>
      </c>
      <c r="AN18" s="6">
        <v>8</v>
      </c>
      <c r="AO18" s="6">
        <v>9</v>
      </c>
      <c r="AP18" s="6">
        <v>10</v>
      </c>
      <c r="AQ18" s="6">
        <v>11</v>
      </c>
      <c r="AR18" s="6">
        <v>12</v>
      </c>
      <c r="AT18" s="9">
        <v>18</v>
      </c>
      <c r="AU18" s="5" t="s">
        <v>13</v>
      </c>
      <c r="AV18" s="6">
        <v>1</v>
      </c>
      <c r="AW18" s="6">
        <v>2</v>
      </c>
      <c r="AX18" s="6">
        <v>3</v>
      </c>
      <c r="AY18" s="6">
        <v>4</v>
      </c>
      <c r="AZ18" s="6">
        <v>5</v>
      </c>
      <c r="BA18" s="6">
        <v>6</v>
      </c>
      <c r="BB18" s="6">
        <v>7</v>
      </c>
      <c r="BC18" s="6">
        <v>8</v>
      </c>
      <c r="BD18" s="6">
        <v>9</v>
      </c>
      <c r="BE18" s="6">
        <v>10</v>
      </c>
      <c r="BF18" s="6">
        <v>11</v>
      </c>
      <c r="BG18" s="6">
        <v>12</v>
      </c>
    </row>
    <row r="19" spans="1:59" x14ac:dyDescent="0.25">
      <c r="A19" s="2"/>
      <c r="B19" s="7" t="s">
        <v>1</v>
      </c>
      <c r="C19" s="4">
        <v>1</v>
      </c>
      <c r="D19" s="4">
        <v>1</v>
      </c>
      <c r="E19" s="3">
        <v>0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</v>
      </c>
      <c r="N19" s="3">
        <v>0</v>
      </c>
      <c r="P19" s="2"/>
      <c r="Q19" s="7" t="s">
        <v>1</v>
      </c>
      <c r="R19" s="3">
        <v>1</v>
      </c>
      <c r="S19" s="4">
        <v>1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</v>
      </c>
      <c r="AB19" s="3">
        <v>1</v>
      </c>
      <c r="AC19" s="3">
        <v>0</v>
      </c>
      <c r="AE19" s="2"/>
      <c r="AF19" s="7" t="s">
        <v>1</v>
      </c>
      <c r="AG19" s="3">
        <v>1</v>
      </c>
      <c r="AH19" s="4">
        <v>1</v>
      </c>
      <c r="AI19" s="3">
        <v>1</v>
      </c>
      <c r="AJ19" s="3">
        <v>0</v>
      </c>
      <c r="AK19" s="3">
        <v>0</v>
      </c>
      <c r="AL19" s="3">
        <v>1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T19" s="2"/>
      <c r="AU19" s="7" t="s">
        <v>1</v>
      </c>
      <c r="AV19" s="3">
        <v>1</v>
      </c>
      <c r="AW19" s="4">
        <v>1</v>
      </c>
      <c r="AX19" s="3">
        <v>1</v>
      </c>
      <c r="AY19" s="3">
        <v>0</v>
      </c>
      <c r="AZ19" s="3">
        <v>1</v>
      </c>
      <c r="BA19" s="3">
        <v>1</v>
      </c>
      <c r="BB19" s="3">
        <v>0</v>
      </c>
      <c r="BC19" s="3">
        <v>0</v>
      </c>
      <c r="BD19" s="3">
        <v>0</v>
      </c>
      <c r="BE19" s="3">
        <v>0</v>
      </c>
      <c r="BF19" s="3">
        <v>1</v>
      </c>
      <c r="BG19" s="3">
        <v>0</v>
      </c>
    </row>
    <row r="20" spans="1:59" x14ac:dyDescent="0.25">
      <c r="A20" s="2"/>
      <c r="B20" s="7" t="s">
        <v>2</v>
      </c>
      <c r="C20" s="4">
        <v>1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0</v>
      </c>
      <c r="K20" s="3">
        <v>1</v>
      </c>
      <c r="L20" s="3">
        <v>1</v>
      </c>
      <c r="M20" s="3">
        <v>1</v>
      </c>
      <c r="N20" s="3">
        <v>0</v>
      </c>
      <c r="P20" s="2"/>
      <c r="Q20" s="7" t="s">
        <v>2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E20" s="2"/>
      <c r="AF20" s="7" t="s">
        <v>2</v>
      </c>
      <c r="AG20" s="3">
        <v>1</v>
      </c>
      <c r="AH20" s="4">
        <v>1</v>
      </c>
      <c r="AI20" s="3">
        <v>1</v>
      </c>
      <c r="AJ20" s="3">
        <v>0</v>
      </c>
      <c r="AK20" s="3">
        <v>0</v>
      </c>
      <c r="AL20" s="3">
        <v>1</v>
      </c>
      <c r="AM20" s="3">
        <v>0</v>
      </c>
      <c r="AN20" s="3">
        <v>0</v>
      </c>
      <c r="AO20" s="3">
        <v>0</v>
      </c>
      <c r="AP20" s="3">
        <v>1</v>
      </c>
      <c r="AQ20" s="3">
        <v>0</v>
      </c>
      <c r="AR20" s="3">
        <v>0</v>
      </c>
      <c r="AT20" s="2"/>
      <c r="AU20" s="7" t="s">
        <v>2</v>
      </c>
      <c r="AV20" s="3">
        <v>1</v>
      </c>
      <c r="AW20" s="3">
        <v>1</v>
      </c>
      <c r="AX20" s="3">
        <v>1</v>
      </c>
      <c r="AY20" s="3">
        <v>1</v>
      </c>
      <c r="AZ20" s="3">
        <v>1</v>
      </c>
      <c r="BA20" s="3">
        <v>1</v>
      </c>
      <c r="BB20" s="3">
        <v>1</v>
      </c>
      <c r="BC20" s="3">
        <v>1</v>
      </c>
      <c r="BD20" s="3">
        <v>1</v>
      </c>
      <c r="BE20" s="3">
        <v>1</v>
      </c>
      <c r="BF20" s="3">
        <v>1</v>
      </c>
      <c r="BG20" s="3">
        <v>1</v>
      </c>
    </row>
    <row r="21" spans="1:59" x14ac:dyDescent="0.25">
      <c r="A21" s="2"/>
      <c r="B21" s="7" t="s">
        <v>3</v>
      </c>
      <c r="C21" s="4">
        <v>0</v>
      </c>
      <c r="D21" s="4">
        <v>1</v>
      </c>
      <c r="E21" s="3">
        <v>0</v>
      </c>
      <c r="F21" s="3">
        <v>0</v>
      </c>
      <c r="G21" s="3">
        <v>1</v>
      </c>
      <c r="H21" s="3">
        <v>0</v>
      </c>
      <c r="I21" s="3">
        <v>0</v>
      </c>
      <c r="J21" s="3">
        <v>0</v>
      </c>
      <c r="K21" s="3">
        <v>1</v>
      </c>
      <c r="L21" s="3">
        <v>0</v>
      </c>
      <c r="M21" s="3">
        <v>0</v>
      </c>
      <c r="N21" s="3">
        <v>0</v>
      </c>
      <c r="P21" s="2"/>
      <c r="Q21" s="7" t="s">
        <v>3</v>
      </c>
      <c r="R21" s="3">
        <v>1</v>
      </c>
      <c r="S21" s="4">
        <v>0</v>
      </c>
      <c r="T21" s="3">
        <v>1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1</v>
      </c>
      <c r="AA21" s="3">
        <v>0</v>
      </c>
      <c r="AB21" s="3">
        <v>1</v>
      </c>
      <c r="AC21" s="3">
        <v>0</v>
      </c>
      <c r="AE21" s="2"/>
      <c r="AF21" s="7" t="s">
        <v>3</v>
      </c>
      <c r="AG21" s="3">
        <v>1</v>
      </c>
      <c r="AH21" s="4">
        <v>0</v>
      </c>
      <c r="AI21" s="3">
        <v>0</v>
      </c>
      <c r="AJ21" s="3">
        <v>0</v>
      </c>
      <c r="AK21" s="3">
        <v>0</v>
      </c>
      <c r="AL21" s="3">
        <v>0</v>
      </c>
      <c r="AM21" s="3">
        <v>1</v>
      </c>
      <c r="AN21" s="3">
        <v>0</v>
      </c>
      <c r="AO21" s="3">
        <v>1</v>
      </c>
      <c r="AP21" s="3">
        <v>0</v>
      </c>
      <c r="AQ21" s="3">
        <v>0</v>
      </c>
      <c r="AR21" s="3">
        <v>1</v>
      </c>
      <c r="AT21" s="2"/>
      <c r="AU21" s="7" t="s">
        <v>3</v>
      </c>
      <c r="AV21" s="3">
        <v>1</v>
      </c>
      <c r="AW21" s="4">
        <v>1</v>
      </c>
      <c r="AX21" s="3">
        <v>1</v>
      </c>
      <c r="AY21" s="3">
        <v>1</v>
      </c>
      <c r="AZ21" s="3">
        <v>0</v>
      </c>
      <c r="BA21" s="3">
        <v>0</v>
      </c>
      <c r="BB21" s="3">
        <v>0</v>
      </c>
      <c r="BC21" s="3">
        <v>0</v>
      </c>
      <c r="BD21" s="3">
        <v>1</v>
      </c>
      <c r="BE21" s="3">
        <v>0</v>
      </c>
      <c r="BF21" s="3">
        <v>1</v>
      </c>
      <c r="BG21" s="3">
        <v>0</v>
      </c>
    </row>
    <row r="22" spans="1:59" x14ac:dyDescent="0.25">
      <c r="A22" s="2"/>
      <c r="B22" s="7" t="s">
        <v>4</v>
      </c>
      <c r="C22" s="4">
        <v>0</v>
      </c>
      <c r="D22" s="4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0</v>
      </c>
      <c r="M22" s="3">
        <v>0</v>
      </c>
      <c r="N22" s="3">
        <v>0</v>
      </c>
      <c r="P22" s="2"/>
      <c r="Q22" s="7" t="s">
        <v>4</v>
      </c>
      <c r="R22" s="3">
        <v>1</v>
      </c>
      <c r="S22" s="3">
        <v>0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0</v>
      </c>
      <c r="AB22" s="3">
        <v>1</v>
      </c>
      <c r="AC22" s="3">
        <v>1</v>
      </c>
      <c r="AE22" s="2"/>
      <c r="AF22" s="7" t="s">
        <v>4</v>
      </c>
      <c r="AG22" s="3">
        <v>1</v>
      </c>
      <c r="AH22" s="4">
        <v>0</v>
      </c>
      <c r="AI22" s="3">
        <v>0</v>
      </c>
      <c r="AJ22" s="3">
        <v>0</v>
      </c>
      <c r="AK22" s="3">
        <v>1</v>
      </c>
      <c r="AL22" s="3">
        <v>0</v>
      </c>
      <c r="AM22" s="3">
        <v>0</v>
      </c>
      <c r="AN22" s="3">
        <v>0</v>
      </c>
      <c r="AO22" s="3">
        <v>0</v>
      </c>
      <c r="AP22" s="3">
        <v>1</v>
      </c>
      <c r="AQ22" s="3">
        <v>0</v>
      </c>
      <c r="AR22" s="3">
        <v>0</v>
      </c>
      <c r="AT22" s="2"/>
      <c r="AU22" s="7" t="s">
        <v>4</v>
      </c>
      <c r="AV22" s="3">
        <v>1</v>
      </c>
      <c r="AW22" s="3">
        <v>1</v>
      </c>
      <c r="AX22" s="3">
        <v>1</v>
      </c>
      <c r="AY22" s="3">
        <v>1</v>
      </c>
      <c r="AZ22" s="3">
        <v>0</v>
      </c>
      <c r="BA22" s="3">
        <v>0</v>
      </c>
      <c r="BB22" s="3">
        <v>1</v>
      </c>
      <c r="BC22" s="3">
        <v>1</v>
      </c>
      <c r="BD22" s="3">
        <v>1</v>
      </c>
      <c r="BE22" s="3">
        <v>1</v>
      </c>
      <c r="BF22" s="3">
        <v>1</v>
      </c>
      <c r="BG22" s="3">
        <v>1</v>
      </c>
    </row>
    <row r="23" spans="1:59" x14ac:dyDescent="0.25">
      <c r="A23" s="2"/>
      <c r="B23" s="7" t="s">
        <v>5</v>
      </c>
      <c r="C23" s="4" t="s">
        <v>52</v>
      </c>
      <c r="D23" s="4" t="s">
        <v>52</v>
      </c>
      <c r="E23" s="3" t="s">
        <v>52</v>
      </c>
      <c r="F23" s="3" t="s">
        <v>55</v>
      </c>
      <c r="G23" s="3" t="s">
        <v>52</v>
      </c>
      <c r="H23" s="3" t="s">
        <v>52</v>
      </c>
      <c r="I23" s="3" t="s">
        <v>52</v>
      </c>
      <c r="J23" s="3" t="s">
        <v>54</v>
      </c>
      <c r="K23" s="3" t="s">
        <v>53</v>
      </c>
      <c r="L23" s="3" t="s">
        <v>52</v>
      </c>
      <c r="M23" s="3" t="s">
        <v>53</v>
      </c>
      <c r="N23" s="3" t="s">
        <v>54</v>
      </c>
      <c r="P23" s="2"/>
      <c r="Q23" s="7" t="s">
        <v>5</v>
      </c>
      <c r="R23" s="3" t="s">
        <v>52</v>
      </c>
      <c r="S23" s="4" t="s">
        <v>52</v>
      </c>
      <c r="T23" s="3" t="s">
        <v>54</v>
      </c>
      <c r="U23" s="3" t="s">
        <v>53</v>
      </c>
      <c r="V23" s="3" t="s">
        <v>54</v>
      </c>
      <c r="W23" s="3" t="s">
        <v>54</v>
      </c>
      <c r="X23" s="3" t="s">
        <v>54</v>
      </c>
      <c r="Y23" s="3" t="s">
        <v>54</v>
      </c>
      <c r="Z23" s="3" t="s">
        <v>53</v>
      </c>
      <c r="AA23" s="3" t="s">
        <v>52</v>
      </c>
      <c r="AB23" s="3" t="s">
        <v>53</v>
      </c>
      <c r="AC23" s="3" t="s">
        <v>53</v>
      </c>
      <c r="AE23" s="2"/>
      <c r="AF23" s="7" t="s">
        <v>5</v>
      </c>
      <c r="AG23" s="3" t="s">
        <v>52</v>
      </c>
      <c r="AH23" s="4" t="s">
        <v>52</v>
      </c>
      <c r="AI23" s="3" t="s">
        <v>52</v>
      </c>
      <c r="AJ23" s="3" t="s">
        <v>55</v>
      </c>
      <c r="AK23" s="3" t="s">
        <v>52</v>
      </c>
      <c r="AL23" s="3" t="s">
        <v>54</v>
      </c>
      <c r="AM23" s="3" t="s">
        <v>55</v>
      </c>
      <c r="AN23" s="3" t="s">
        <v>55</v>
      </c>
      <c r="AO23" s="3" t="s">
        <v>53</v>
      </c>
      <c r="AP23" s="3" t="s">
        <v>55</v>
      </c>
      <c r="AQ23" s="3" t="s">
        <v>55</v>
      </c>
      <c r="AR23" s="3" t="s">
        <v>55</v>
      </c>
      <c r="AT23" s="2"/>
      <c r="AU23" s="7" t="s">
        <v>5</v>
      </c>
      <c r="AV23" s="3" t="s">
        <v>52</v>
      </c>
      <c r="AW23" s="4" t="s">
        <v>52</v>
      </c>
      <c r="AX23" s="3" t="s">
        <v>31</v>
      </c>
      <c r="AY23" s="3" t="s">
        <v>53</v>
      </c>
      <c r="AZ23" s="3" t="s">
        <v>52</v>
      </c>
      <c r="BA23" s="3" t="s">
        <v>52</v>
      </c>
      <c r="BB23" s="3" t="s">
        <v>53</v>
      </c>
      <c r="BC23" s="3" t="s">
        <v>53</v>
      </c>
      <c r="BD23" s="3" t="s">
        <v>53</v>
      </c>
      <c r="BE23" s="3" t="s">
        <v>55</v>
      </c>
      <c r="BF23" s="3" t="s">
        <v>53</v>
      </c>
      <c r="BG23" s="3" t="s">
        <v>54</v>
      </c>
    </row>
    <row r="24" spans="1:59" x14ac:dyDescent="0.25">
      <c r="A24" s="2"/>
      <c r="B24" s="14" t="s">
        <v>0</v>
      </c>
      <c r="C24" s="15" t="s">
        <v>33</v>
      </c>
      <c r="D24" s="15" t="s">
        <v>35</v>
      </c>
      <c r="E24" s="15" t="s">
        <v>34</v>
      </c>
      <c r="F24" s="15" t="s">
        <v>34</v>
      </c>
      <c r="G24" s="15" t="s">
        <v>33</v>
      </c>
      <c r="H24" s="15" t="s">
        <v>34</v>
      </c>
      <c r="I24" s="15" t="s">
        <v>34</v>
      </c>
      <c r="J24" s="15" t="s">
        <v>34</v>
      </c>
      <c r="K24" s="15" t="s">
        <v>33</v>
      </c>
      <c r="L24" s="15" t="s">
        <v>34</v>
      </c>
      <c r="M24" s="15" t="s">
        <v>33</v>
      </c>
      <c r="N24" s="15" t="s">
        <v>34</v>
      </c>
      <c r="P24" s="2"/>
      <c r="Q24" s="14" t="s">
        <v>0</v>
      </c>
      <c r="R24" s="15" t="s">
        <v>35</v>
      </c>
      <c r="S24" s="15" t="s">
        <v>33</v>
      </c>
      <c r="T24" s="15" t="s">
        <v>33</v>
      </c>
      <c r="U24" s="15" t="s">
        <v>32</v>
      </c>
      <c r="V24" s="15" t="s">
        <v>32</v>
      </c>
      <c r="W24" s="15" t="s">
        <v>32</v>
      </c>
      <c r="X24" s="15" t="s">
        <v>32</v>
      </c>
      <c r="Y24" s="15" t="s">
        <v>32</v>
      </c>
      <c r="Z24" s="15" t="s">
        <v>33</v>
      </c>
      <c r="AA24" s="15" t="s">
        <v>33</v>
      </c>
      <c r="AB24" s="15" t="s">
        <v>36</v>
      </c>
      <c r="AC24" s="15" t="s">
        <v>32</v>
      </c>
      <c r="AE24" s="2"/>
      <c r="AF24" s="14" t="s">
        <v>0</v>
      </c>
      <c r="AG24" s="15" t="s">
        <v>35</v>
      </c>
      <c r="AH24" s="15" t="s">
        <v>33</v>
      </c>
      <c r="AI24" s="15" t="s">
        <v>33</v>
      </c>
      <c r="AJ24" s="15" t="s">
        <v>34</v>
      </c>
      <c r="AK24" s="15" t="s">
        <v>34</v>
      </c>
      <c r="AL24" s="15" t="s">
        <v>33</v>
      </c>
      <c r="AM24" s="15" t="s">
        <v>33</v>
      </c>
      <c r="AN24" s="15" t="s">
        <v>34</v>
      </c>
      <c r="AO24" s="15" t="s">
        <v>33</v>
      </c>
      <c r="AP24" s="15" t="s">
        <v>32</v>
      </c>
      <c r="AQ24" s="15" t="s">
        <v>34</v>
      </c>
      <c r="AR24" s="15" t="s">
        <v>33</v>
      </c>
      <c r="AT24" s="2"/>
      <c r="AU24" s="14" t="s">
        <v>0</v>
      </c>
      <c r="AV24" s="15" t="s">
        <v>35</v>
      </c>
      <c r="AW24" s="15" t="s">
        <v>35</v>
      </c>
      <c r="AX24" s="15" t="s">
        <v>31</v>
      </c>
      <c r="AY24" s="15" t="s">
        <v>33</v>
      </c>
      <c r="AZ24" s="15" t="s">
        <v>33</v>
      </c>
      <c r="BA24" s="15" t="s">
        <v>33</v>
      </c>
      <c r="BB24" s="15" t="s">
        <v>32</v>
      </c>
      <c r="BC24" s="15" t="s">
        <v>32</v>
      </c>
      <c r="BD24" s="15" t="s">
        <v>33</v>
      </c>
      <c r="BE24" s="15" t="s">
        <v>32</v>
      </c>
      <c r="BF24" s="15" t="s">
        <v>36</v>
      </c>
      <c r="BG24" s="15" t="s">
        <v>32</v>
      </c>
    </row>
    <row r="26" spans="1:59" x14ac:dyDescent="0.25">
      <c r="A26" s="9">
        <v>4</v>
      </c>
      <c r="B26" s="5" t="s">
        <v>7</v>
      </c>
      <c r="C26" s="6">
        <v>1</v>
      </c>
      <c r="D26" s="6">
        <v>2</v>
      </c>
      <c r="E26" s="6">
        <v>3</v>
      </c>
      <c r="F26" s="6">
        <v>4</v>
      </c>
      <c r="G26" s="6">
        <v>5</v>
      </c>
      <c r="H26" s="6">
        <v>6</v>
      </c>
      <c r="I26" s="6">
        <v>7</v>
      </c>
      <c r="J26" s="6">
        <v>8</v>
      </c>
      <c r="K26" s="6">
        <v>9</v>
      </c>
      <c r="L26" s="6">
        <v>10</v>
      </c>
      <c r="M26" s="6">
        <v>11</v>
      </c>
      <c r="N26" s="6">
        <v>12</v>
      </c>
      <c r="P26" s="9">
        <v>9</v>
      </c>
      <c r="Q26" s="5" t="s">
        <v>19</v>
      </c>
      <c r="R26" s="6">
        <v>1</v>
      </c>
      <c r="S26" s="6">
        <v>2</v>
      </c>
      <c r="T26" s="6">
        <v>3</v>
      </c>
      <c r="U26" s="6">
        <v>4</v>
      </c>
      <c r="V26" s="6">
        <v>5</v>
      </c>
      <c r="W26" s="6">
        <v>6</v>
      </c>
      <c r="X26" s="6">
        <v>7</v>
      </c>
      <c r="Y26" s="6">
        <v>8</v>
      </c>
      <c r="Z26" s="6">
        <v>9</v>
      </c>
      <c r="AA26" s="6">
        <v>10</v>
      </c>
      <c r="AB26" s="6">
        <v>11</v>
      </c>
      <c r="AC26" s="6">
        <v>12</v>
      </c>
      <c r="AE26" s="9">
        <v>14</v>
      </c>
      <c r="AF26" s="5" t="s">
        <v>24</v>
      </c>
      <c r="AG26" s="6">
        <v>1</v>
      </c>
      <c r="AH26" s="6">
        <v>2</v>
      </c>
      <c r="AI26" s="6">
        <v>3</v>
      </c>
      <c r="AJ26" s="6">
        <v>4</v>
      </c>
      <c r="AK26" s="6">
        <v>5</v>
      </c>
      <c r="AL26" s="6">
        <v>6</v>
      </c>
      <c r="AM26" s="6">
        <v>7</v>
      </c>
      <c r="AN26" s="6">
        <v>8</v>
      </c>
      <c r="AO26" s="6">
        <v>9</v>
      </c>
      <c r="AP26" s="6">
        <v>10</v>
      </c>
      <c r="AQ26" s="6">
        <v>11</v>
      </c>
      <c r="AR26" s="6">
        <v>12</v>
      </c>
      <c r="AT26" s="9">
        <v>19</v>
      </c>
      <c r="AU26" s="5" t="s">
        <v>14</v>
      </c>
      <c r="AV26" s="6">
        <v>1</v>
      </c>
      <c r="AW26" s="6">
        <v>2</v>
      </c>
      <c r="AX26" s="6">
        <v>3</v>
      </c>
      <c r="AY26" s="6">
        <v>4</v>
      </c>
      <c r="AZ26" s="6">
        <v>5</v>
      </c>
      <c r="BA26" s="6">
        <v>6</v>
      </c>
      <c r="BB26" s="6">
        <v>7</v>
      </c>
      <c r="BC26" s="6">
        <v>8</v>
      </c>
      <c r="BD26" s="6">
        <v>9</v>
      </c>
      <c r="BE26" s="6">
        <v>10</v>
      </c>
      <c r="BF26" s="6">
        <v>11</v>
      </c>
      <c r="BG26" s="6">
        <v>12</v>
      </c>
    </row>
    <row r="27" spans="1:59" x14ac:dyDescent="0.25">
      <c r="A27" s="2"/>
      <c r="B27" s="7" t="s">
        <v>1</v>
      </c>
      <c r="C27" s="3">
        <v>1</v>
      </c>
      <c r="D27" s="4">
        <v>1</v>
      </c>
      <c r="E27" s="3">
        <v>1</v>
      </c>
      <c r="F27" s="3">
        <v>1</v>
      </c>
      <c r="G27" s="3">
        <v>0</v>
      </c>
      <c r="H27" s="3">
        <v>1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3">
        <v>0</v>
      </c>
      <c r="P27" s="2"/>
      <c r="Q27" s="7" t="s">
        <v>1</v>
      </c>
      <c r="R27" s="3">
        <v>1</v>
      </c>
      <c r="S27" s="4">
        <v>1</v>
      </c>
      <c r="T27" s="3">
        <v>1</v>
      </c>
      <c r="U27" s="3">
        <v>0</v>
      </c>
      <c r="V27" s="3">
        <v>1</v>
      </c>
      <c r="W27" s="3">
        <v>1</v>
      </c>
      <c r="X27" s="3">
        <v>0</v>
      </c>
      <c r="Y27" s="3">
        <v>0</v>
      </c>
      <c r="Z27" s="3">
        <v>0</v>
      </c>
      <c r="AA27" s="3">
        <v>1</v>
      </c>
      <c r="AB27" s="3">
        <v>0</v>
      </c>
      <c r="AC27" s="3">
        <v>0</v>
      </c>
      <c r="AE27" s="2"/>
      <c r="AF27" s="7" t="s">
        <v>1</v>
      </c>
      <c r="AG27" s="3">
        <v>1</v>
      </c>
      <c r="AH27" s="4">
        <v>1</v>
      </c>
      <c r="AI27" s="3">
        <v>1</v>
      </c>
      <c r="AJ27" s="3">
        <v>0</v>
      </c>
      <c r="AK27" s="3">
        <v>1</v>
      </c>
      <c r="AL27" s="3">
        <v>1</v>
      </c>
      <c r="AM27" s="3">
        <v>0</v>
      </c>
      <c r="AN27" s="3">
        <v>1</v>
      </c>
      <c r="AO27" s="3">
        <v>0</v>
      </c>
      <c r="AP27" s="3">
        <v>0</v>
      </c>
      <c r="AQ27" s="3">
        <v>0</v>
      </c>
      <c r="AR27" s="3">
        <v>0</v>
      </c>
      <c r="AT27" s="2"/>
      <c r="AU27" s="7" t="s">
        <v>1</v>
      </c>
      <c r="AV27" s="3">
        <v>1</v>
      </c>
      <c r="AW27" s="4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1</v>
      </c>
      <c r="BF27" s="3">
        <v>1</v>
      </c>
      <c r="BG27" s="3">
        <v>0</v>
      </c>
    </row>
    <row r="28" spans="1:59" x14ac:dyDescent="0.25">
      <c r="A28" s="2"/>
      <c r="B28" s="7" t="s">
        <v>2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0</v>
      </c>
      <c r="N28" s="3">
        <v>1</v>
      </c>
      <c r="P28" s="2"/>
      <c r="Q28" s="7" t="s">
        <v>2</v>
      </c>
      <c r="R28" s="3">
        <v>1</v>
      </c>
      <c r="S28" s="3">
        <v>1</v>
      </c>
      <c r="T28" s="3">
        <v>1</v>
      </c>
      <c r="U28" s="3">
        <v>1</v>
      </c>
      <c r="V28" s="3">
        <v>0</v>
      </c>
      <c r="W28" s="3">
        <v>1</v>
      </c>
      <c r="X28" s="3">
        <v>1</v>
      </c>
      <c r="Y28" s="3">
        <v>0</v>
      </c>
      <c r="Z28" s="3">
        <v>0</v>
      </c>
      <c r="AA28" s="3">
        <v>1</v>
      </c>
      <c r="AB28" s="3">
        <v>0</v>
      </c>
      <c r="AC28" s="3">
        <v>0</v>
      </c>
      <c r="AE28" s="2"/>
      <c r="AF28" s="7" t="s">
        <v>2</v>
      </c>
      <c r="AG28" s="3">
        <v>1</v>
      </c>
      <c r="AH28" s="3">
        <v>1</v>
      </c>
      <c r="AI28" s="3">
        <v>1</v>
      </c>
      <c r="AJ28" s="3">
        <v>1</v>
      </c>
      <c r="AK28" s="3">
        <v>1</v>
      </c>
      <c r="AL28" s="3">
        <v>1</v>
      </c>
      <c r="AM28" s="3">
        <v>1</v>
      </c>
      <c r="AN28" s="3">
        <v>1</v>
      </c>
      <c r="AO28" s="3">
        <v>1</v>
      </c>
      <c r="AP28" s="3">
        <v>1</v>
      </c>
      <c r="AQ28" s="3">
        <v>1</v>
      </c>
      <c r="AR28" s="3">
        <v>1</v>
      </c>
      <c r="AT28" s="2"/>
      <c r="AU28" s="7" t="s">
        <v>2</v>
      </c>
      <c r="AV28" s="3">
        <v>1</v>
      </c>
      <c r="AW28" s="3">
        <v>1</v>
      </c>
      <c r="AX28" s="3">
        <v>1</v>
      </c>
      <c r="AY28" s="3">
        <v>1</v>
      </c>
      <c r="AZ28" s="3">
        <v>1</v>
      </c>
      <c r="BA28" s="3">
        <v>1</v>
      </c>
      <c r="BB28" s="3">
        <v>1</v>
      </c>
      <c r="BC28" s="3">
        <v>1</v>
      </c>
      <c r="BD28" s="3">
        <v>1</v>
      </c>
      <c r="BE28" s="3">
        <v>1</v>
      </c>
      <c r="BF28" s="3">
        <v>1</v>
      </c>
      <c r="BG28" s="3">
        <v>1</v>
      </c>
    </row>
    <row r="29" spans="1:59" x14ac:dyDescent="0.25">
      <c r="A29" s="2"/>
      <c r="B29" s="7" t="s">
        <v>3</v>
      </c>
      <c r="C29" s="3">
        <v>1</v>
      </c>
      <c r="D29" s="4">
        <v>1</v>
      </c>
      <c r="E29" s="3">
        <v>0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P29" s="2"/>
      <c r="Q29" s="7" t="s">
        <v>3</v>
      </c>
      <c r="R29" s="3">
        <v>1</v>
      </c>
      <c r="S29" s="4">
        <v>1</v>
      </c>
      <c r="T29" s="3">
        <v>1</v>
      </c>
      <c r="U29" s="3">
        <v>1</v>
      </c>
      <c r="V29" s="3">
        <v>1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E29" s="2"/>
      <c r="AF29" s="7" t="s">
        <v>3</v>
      </c>
      <c r="AG29" s="3">
        <v>1</v>
      </c>
      <c r="AH29" s="4">
        <v>0</v>
      </c>
      <c r="AI29" s="3">
        <v>0</v>
      </c>
      <c r="AJ29" s="3">
        <v>0</v>
      </c>
      <c r="AK29" s="3">
        <v>0</v>
      </c>
      <c r="AL29" s="3">
        <v>1</v>
      </c>
      <c r="AM29" s="3">
        <v>0</v>
      </c>
      <c r="AN29" s="3">
        <v>0</v>
      </c>
      <c r="AO29" s="3">
        <v>1</v>
      </c>
      <c r="AP29" s="3">
        <v>0</v>
      </c>
      <c r="AQ29" s="3">
        <v>0</v>
      </c>
      <c r="AR29" s="3">
        <v>0</v>
      </c>
      <c r="AT29" s="2"/>
      <c r="AU29" s="7" t="s">
        <v>3</v>
      </c>
      <c r="AV29" s="3">
        <v>1</v>
      </c>
      <c r="AW29" s="4">
        <v>0</v>
      </c>
      <c r="AX29" s="3">
        <v>1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1</v>
      </c>
      <c r="BE29" s="3">
        <v>0</v>
      </c>
      <c r="BF29" s="3">
        <v>1</v>
      </c>
      <c r="BG29" s="3">
        <v>0</v>
      </c>
    </row>
    <row r="30" spans="1:59" x14ac:dyDescent="0.25">
      <c r="A30" s="2"/>
      <c r="B30" s="7" t="s">
        <v>4</v>
      </c>
      <c r="C30" s="3">
        <v>1</v>
      </c>
      <c r="D30" s="4">
        <v>1</v>
      </c>
      <c r="E30" s="3">
        <v>0</v>
      </c>
      <c r="F30" s="3">
        <v>0</v>
      </c>
      <c r="G30" s="3">
        <v>1</v>
      </c>
      <c r="H30" s="3">
        <v>1</v>
      </c>
      <c r="I30" s="3">
        <v>1</v>
      </c>
      <c r="J30" s="3">
        <v>0</v>
      </c>
      <c r="K30" s="3">
        <v>1</v>
      </c>
      <c r="L30" s="3">
        <v>1</v>
      </c>
      <c r="M30" s="3">
        <v>0</v>
      </c>
      <c r="N30" s="3">
        <v>1</v>
      </c>
      <c r="P30" s="2"/>
      <c r="Q30" s="7" t="s">
        <v>4</v>
      </c>
      <c r="R30" s="3">
        <v>1</v>
      </c>
      <c r="S30" s="4">
        <v>1</v>
      </c>
      <c r="T30" s="3">
        <v>1</v>
      </c>
      <c r="U30" s="3">
        <v>0</v>
      </c>
      <c r="V30" s="3">
        <v>1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E30" s="2"/>
      <c r="AF30" s="7" t="s">
        <v>4</v>
      </c>
      <c r="AG30" s="3">
        <v>1</v>
      </c>
      <c r="AH30" s="4">
        <v>0</v>
      </c>
      <c r="AI30" s="3">
        <v>0</v>
      </c>
      <c r="AJ30" s="3">
        <v>0</v>
      </c>
      <c r="AK30" s="3">
        <v>0</v>
      </c>
      <c r="AL30" s="3">
        <v>1</v>
      </c>
      <c r="AM30" s="3">
        <v>1</v>
      </c>
      <c r="AN30" s="3">
        <v>0</v>
      </c>
      <c r="AO30" s="3">
        <v>1</v>
      </c>
      <c r="AP30" s="3">
        <v>1</v>
      </c>
      <c r="AQ30" s="3">
        <v>1</v>
      </c>
      <c r="AR30" s="3">
        <v>1</v>
      </c>
      <c r="AT30" s="2"/>
      <c r="AU30" s="7" t="s">
        <v>4</v>
      </c>
      <c r="AV30" s="3">
        <v>1</v>
      </c>
      <c r="AW30" s="3">
        <v>1</v>
      </c>
      <c r="AX30" s="3">
        <v>1</v>
      </c>
      <c r="AY30" s="3">
        <v>1</v>
      </c>
      <c r="AZ30" s="3">
        <v>1</v>
      </c>
      <c r="BA30" s="3">
        <v>1</v>
      </c>
      <c r="BB30" s="3">
        <v>1</v>
      </c>
      <c r="BC30" s="3">
        <v>1</v>
      </c>
      <c r="BD30" s="3">
        <v>1</v>
      </c>
      <c r="BE30" s="3">
        <v>0</v>
      </c>
      <c r="BF30" s="3">
        <v>1</v>
      </c>
      <c r="BG30" s="3">
        <v>1</v>
      </c>
    </row>
    <row r="31" spans="1:59" x14ac:dyDescent="0.25">
      <c r="A31" s="2"/>
      <c r="B31" s="7" t="s">
        <v>5</v>
      </c>
      <c r="C31" s="3" t="s">
        <v>52</v>
      </c>
      <c r="D31" s="4" t="s">
        <v>52</v>
      </c>
      <c r="E31" s="3" t="s">
        <v>54</v>
      </c>
      <c r="F31" s="3" t="s">
        <v>55</v>
      </c>
      <c r="G31" s="3" t="s">
        <v>54</v>
      </c>
      <c r="H31" s="3" t="s">
        <v>31</v>
      </c>
      <c r="I31" s="3" t="s">
        <v>54</v>
      </c>
      <c r="J31" s="3" t="s">
        <v>52</v>
      </c>
      <c r="K31" s="3" t="s">
        <v>53</v>
      </c>
      <c r="L31" s="3" t="s">
        <v>55</v>
      </c>
      <c r="M31" s="3" t="s">
        <v>55</v>
      </c>
      <c r="N31" s="3" t="s">
        <v>54</v>
      </c>
      <c r="P31" s="2"/>
      <c r="Q31" s="7" t="s">
        <v>5</v>
      </c>
      <c r="R31" s="3" t="s">
        <v>52</v>
      </c>
      <c r="S31" s="4" t="s">
        <v>52</v>
      </c>
      <c r="T31" s="3" t="s">
        <v>31</v>
      </c>
      <c r="U31" s="3" t="s">
        <v>53</v>
      </c>
      <c r="V31" s="3" t="s">
        <v>52</v>
      </c>
      <c r="W31" s="3" t="s">
        <v>52</v>
      </c>
      <c r="X31" s="3" t="s">
        <v>55</v>
      </c>
      <c r="Y31" s="3" t="s">
        <v>52</v>
      </c>
      <c r="Z31" s="3" t="s">
        <v>55</v>
      </c>
      <c r="AA31" s="3" t="s">
        <v>52</v>
      </c>
      <c r="AB31" s="3" t="s">
        <v>55</v>
      </c>
      <c r="AC31" s="3" t="s">
        <v>55</v>
      </c>
      <c r="AE31" s="2"/>
      <c r="AF31" s="7" t="s">
        <v>5</v>
      </c>
      <c r="AG31" s="3" t="s">
        <v>52</v>
      </c>
      <c r="AH31" s="4" t="s">
        <v>52</v>
      </c>
      <c r="AI31" s="3" t="s">
        <v>52</v>
      </c>
      <c r="AJ31" s="3" t="s">
        <v>55</v>
      </c>
      <c r="AK31" s="3" t="s">
        <v>52</v>
      </c>
      <c r="AL31" s="3" t="s">
        <v>31</v>
      </c>
      <c r="AM31" s="3" t="s">
        <v>54</v>
      </c>
      <c r="AN31" s="3" t="s">
        <v>52</v>
      </c>
      <c r="AO31" s="3" t="s">
        <v>53</v>
      </c>
      <c r="AP31" s="3" t="s">
        <v>54</v>
      </c>
      <c r="AQ31" s="3" t="s">
        <v>53</v>
      </c>
      <c r="AR31" s="3" t="s">
        <v>54</v>
      </c>
      <c r="AT31" s="2"/>
      <c r="AU31" s="7" t="s">
        <v>5</v>
      </c>
      <c r="AV31" s="3" t="s">
        <v>52</v>
      </c>
      <c r="AW31" s="4" t="s">
        <v>54</v>
      </c>
      <c r="AX31" s="3" t="s">
        <v>52</v>
      </c>
      <c r="AY31" s="3" t="s">
        <v>53</v>
      </c>
      <c r="AZ31" s="3" t="s">
        <v>55</v>
      </c>
      <c r="BA31" s="3" t="s">
        <v>55</v>
      </c>
      <c r="BB31" s="3" t="s">
        <v>53</v>
      </c>
      <c r="BC31" s="3" t="s">
        <v>53</v>
      </c>
      <c r="BD31" s="3" t="s">
        <v>53</v>
      </c>
      <c r="BE31" s="3" t="s">
        <v>52</v>
      </c>
      <c r="BF31" s="3" t="s">
        <v>53</v>
      </c>
      <c r="BG31" s="3" t="s">
        <v>54</v>
      </c>
    </row>
    <row r="32" spans="1:59" x14ac:dyDescent="0.25">
      <c r="A32" s="2"/>
      <c r="B32" s="14" t="s">
        <v>0</v>
      </c>
      <c r="C32" s="15" t="s">
        <v>35</v>
      </c>
      <c r="D32" s="15" t="s">
        <v>35</v>
      </c>
      <c r="E32" s="15" t="s">
        <v>33</v>
      </c>
      <c r="F32" s="15" t="s">
        <v>33</v>
      </c>
      <c r="G32" s="15" t="s">
        <v>32</v>
      </c>
      <c r="H32" s="15" t="s">
        <v>31</v>
      </c>
      <c r="I32" s="15" t="s">
        <v>32</v>
      </c>
      <c r="J32" s="15" t="s">
        <v>33</v>
      </c>
      <c r="K32" s="15" t="s">
        <v>32</v>
      </c>
      <c r="L32" s="15" t="s">
        <v>32</v>
      </c>
      <c r="M32" s="15" t="s">
        <v>34</v>
      </c>
      <c r="N32" s="15" t="s">
        <v>32</v>
      </c>
      <c r="P32" s="2"/>
      <c r="Q32" s="14" t="s">
        <v>0</v>
      </c>
      <c r="R32" s="15" t="s">
        <v>35</v>
      </c>
      <c r="S32" s="15" t="s">
        <v>35</v>
      </c>
      <c r="T32" s="15" t="s">
        <v>31</v>
      </c>
      <c r="U32" s="15" t="s">
        <v>33</v>
      </c>
      <c r="V32" s="15" t="s">
        <v>33</v>
      </c>
      <c r="W32" s="15" t="s">
        <v>33</v>
      </c>
      <c r="X32" s="15" t="s">
        <v>34</v>
      </c>
      <c r="Y32" s="15" t="s">
        <v>34</v>
      </c>
      <c r="Z32" s="15" t="s">
        <v>34</v>
      </c>
      <c r="AA32" s="15" t="s">
        <v>33</v>
      </c>
      <c r="AB32" s="15" t="s">
        <v>34</v>
      </c>
      <c r="AC32" s="15" t="s">
        <v>34</v>
      </c>
      <c r="AE32" s="2"/>
      <c r="AF32" s="14" t="s">
        <v>0</v>
      </c>
      <c r="AG32" s="15" t="s">
        <v>35</v>
      </c>
      <c r="AH32" s="15" t="s">
        <v>33</v>
      </c>
      <c r="AI32" s="15" t="s">
        <v>33</v>
      </c>
      <c r="AJ32" s="15" t="s">
        <v>34</v>
      </c>
      <c r="AK32" s="15" t="s">
        <v>33</v>
      </c>
      <c r="AL32" s="15" t="s">
        <v>31</v>
      </c>
      <c r="AM32" s="15" t="s">
        <v>32</v>
      </c>
      <c r="AN32" s="15" t="s">
        <v>33</v>
      </c>
      <c r="AO32" s="15" t="s">
        <v>33</v>
      </c>
      <c r="AP32" s="15" t="s">
        <v>32</v>
      </c>
      <c r="AQ32" s="15" t="s">
        <v>32</v>
      </c>
      <c r="AR32" s="15" t="s">
        <v>32</v>
      </c>
      <c r="AT32" s="2"/>
      <c r="AU32" s="14" t="s">
        <v>0</v>
      </c>
      <c r="AV32" s="15" t="s">
        <v>35</v>
      </c>
      <c r="AW32" s="15" t="s">
        <v>32</v>
      </c>
      <c r="AX32" s="15" t="s">
        <v>33</v>
      </c>
      <c r="AY32" s="15" t="s">
        <v>32</v>
      </c>
      <c r="AZ32" s="15" t="s">
        <v>32</v>
      </c>
      <c r="BA32" s="15" t="s">
        <v>32</v>
      </c>
      <c r="BB32" s="15" t="s">
        <v>32</v>
      </c>
      <c r="BC32" s="15" t="s">
        <v>32</v>
      </c>
      <c r="BD32" s="15" t="s">
        <v>33</v>
      </c>
      <c r="BE32" s="15" t="s">
        <v>33</v>
      </c>
      <c r="BF32" s="15" t="s">
        <v>36</v>
      </c>
      <c r="BG32" s="15" t="s">
        <v>32</v>
      </c>
    </row>
    <row r="34" spans="1:59" x14ac:dyDescent="0.25">
      <c r="A34" s="9">
        <v>5</v>
      </c>
      <c r="B34" s="5" t="s">
        <v>17</v>
      </c>
      <c r="C34" s="6">
        <v>1</v>
      </c>
      <c r="D34" s="6">
        <v>2</v>
      </c>
      <c r="E34" s="6">
        <v>3</v>
      </c>
      <c r="F34" s="6">
        <v>4</v>
      </c>
      <c r="G34" s="6">
        <v>5</v>
      </c>
      <c r="H34" s="6">
        <v>6</v>
      </c>
      <c r="I34" s="6">
        <v>7</v>
      </c>
      <c r="J34" s="6">
        <v>8</v>
      </c>
      <c r="K34" s="6">
        <v>9</v>
      </c>
      <c r="L34" s="6">
        <v>10</v>
      </c>
      <c r="M34" s="6">
        <v>11</v>
      </c>
      <c r="N34" s="6">
        <v>12</v>
      </c>
      <c r="P34" s="9">
        <v>10</v>
      </c>
      <c r="Q34" s="5" t="s">
        <v>20</v>
      </c>
      <c r="R34" s="6">
        <v>1</v>
      </c>
      <c r="S34" s="6">
        <v>2</v>
      </c>
      <c r="T34" s="6">
        <v>3</v>
      </c>
      <c r="U34" s="6">
        <v>4</v>
      </c>
      <c r="V34" s="6">
        <v>5</v>
      </c>
      <c r="W34" s="6">
        <v>6</v>
      </c>
      <c r="X34" s="6">
        <v>7</v>
      </c>
      <c r="Y34" s="6">
        <v>8</v>
      </c>
      <c r="Z34" s="6">
        <v>9</v>
      </c>
      <c r="AA34" s="6">
        <v>10</v>
      </c>
      <c r="AB34" s="6">
        <v>11</v>
      </c>
      <c r="AC34" s="6">
        <v>12</v>
      </c>
      <c r="AE34" s="9">
        <v>15</v>
      </c>
      <c r="AF34" s="8" t="s">
        <v>10</v>
      </c>
      <c r="AG34" s="6">
        <v>1</v>
      </c>
      <c r="AH34" s="6">
        <v>2</v>
      </c>
      <c r="AI34" s="6">
        <v>3</v>
      </c>
      <c r="AJ34" s="6">
        <v>4</v>
      </c>
      <c r="AK34" s="6">
        <v>5</v>
      </c>
      <c r="AL34" s="6">
        <v>6</v>
      </c>
      <c r="AM34" s="6">
        <v>7</v>
      </c>
      <c r="AN34" s="6">
        <v>8</v>
      </c>
      <c r="AO34" s="6">
        <v>9</v>
      </c>
      <c r="AP34" s="6">
        <v>10</v>
      </c>
      <c r="AQ34" s="6">
        <v>11</v>
      </c>
      <c r="AR34" s="6">
        <v>12</v>
      </c>
      <c r="AT34" s="9">
        <v>20</v>
      </c>
      <c r="AU34" s="5" t="s">
        <v>25</v>
      </c>
      <c r="AV34" s="6">
        <v>1</v>
      </c>
      <c r="AW34" s="6">
        <v>2</v>
      </c>
      <c r="AX34" s="6">
        <v>3</v>
      </c>
      <c r="AY34" s="6">
        <v>4</v>
      </c>
      <c r="AZ34" s="6">
        <v>5</v>
      </c>
      <c r="BA34" s="6">
        <v>6</v>
      </c>
      <c r="BB34" s="6">
        <v>7</v>
      </c>
      <c r="BC34" s="6">
        <v>8</v>
      </c>
      <c r="BD34" s="6">
        <v>9</v>
      </c>
      <c r="BE34" s="6">
        <v>10</v>
      </c>
      <c r="BF34" s="6">
        <v>11</v>
      </c>
      <c r="BG34" s="6">
        <v>12</v>
      </c>
    </row>
    <row r="35" spans="1:59" x14ac:dyDescent="0.25">
      <c r="A35" s="2"/>
      <c r="B35" s="7" t="s">
        <v>1</v>
      </c>
      <c r="C35" s="3">
        <v>1</v>
      </c>
      <c r="D35" s="4">
        <v>1</v>
      </c>
      <c r="E35" s="3">
        <v>1</v>
      </c>
      <c r="F35" s="3">
        <v>0</v>
      </c>
      <c r="G35" s="3">
        <v>1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0</v>
      </c>
      <c r="P35" s="2"/>
      <c r="Q35" s="7" t="s">
        <v>1</v>
      </c>
      <c r="R35" s="3">
        <v>1</v>
      </c>
      <c r="S35" s="4">
        <v>1</v>
      </c>
      <c r="T35" s="3">
        <v>1</v>
      </c>
      <c r="U35" s="3">
        <v>0</v>
      </c>
      <c r="V35" s="3">
        <v>1</v>
      </c>
      <c r="W35" s="3">
        <v>1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E35" s="2"/>
      <c r="AF35" s="7" t="s">
        <v>1</v>
      </c>
      <c r="AG35" s="3">
        <v>1</v>
      </c>
      <c r="AH35" s="4">
        <v>1</v>
      </c>
      <c r="AI35" s="3">
        <v>1</v>
      </c>
      <c r="AJ35" s="3">
        <v>0</v>
      </c>
      <c r="AK35" s="3">
        <v>1</v>
      </c>
      <c r="AL35" s="3">
        <v>1</v>
      </c>
      <c r="AM35" s="3">
        <v>0</v>
      </c>
      <c r="AN35" s="3">
        <v>0</v>
      </c>
      <c r="AO35" s="3">
        <v>0</v>
      </c>
      <c r="AP35" s="3">
        <v>1</v>
      </c>
      <c r="AQ35" s="3">
        <v>1</v>
      </c>
      <c r="AR35" s="3">
        <v>0</v>
      </c>
      <c r="AT35" s="2"/>
      <c r="AU35" s="7" t="s">
        <v>1</v>
      </c>
      <c r="AV35" s="3">
        <v>1</v>
      </c>
      <c r="AW35" s="4">
        <v>1</v>
      </c>
      <c r="AX35" s="3">
        <v>1</v>
      </c>
      <c r="AY35" s="3">
        <v>1</v>
      </c>
      <c r="AZ35" s="3">
        <v>1</v>
      </c>
      <c r="BA35" s="3">
        <v>1</v>
      </c>
      <c r="BB35" s="3">
        <v>1</v>
      </c>
      <c r="BC35" s="3">
        <v>0</v>
      </c>
      <c r="BD35" s="3">
        <v>1</v>
      </c>
      <c r="BE35" s="3">
        <v>1</v>
      </c>
      <c r="BF35" s="3">
        <v>1</v>
      </c>
      <c r="BG35" s="3">
        <v>1</v>
      </c>
    </row>
    <row r="36" spans="1:59" x14ac:dyDescent="0.25">
      <c r="A36" s="2"/>
      <c r="B36" s="7" t="s">
        <v>2</v>
      </c>
      <c r="C36" s="3">
        <v>1</v>
      </c>
      <c r="D36" s="4">
        <v>1</v>
      </c>
      <c r="E36" s="3">
        <v>1</v>
      </c>
      <c r="F36" s="3">
        <v>1</v>
      </c>
      <c r="G36" s="3">
        <v>1</v>
      </c>
      <c r="H36" s="3">
        <v>1</v>
      </c>
      <c r="I36" s="3">
        <v>1</v>
      </c>
      <c r="J36" s="3">
        <v>1</v>
      </c>
      <c r="K36" s="3">
        <v>0</v>
      </c>
      <c r="L36" s="3">
        <v>1</v>
      </c>
      <c r="M36" s="3">
        <v>0</v>
      </c>
      <c r="N36" s="3">
        <v>1</v>
      </c>
      <c r="P36" s="2"/>
      <c r="Q36" s="7" t="s">
        <v>2</v>
      </c>
      <c r="R36" s="3">
        <v>1</v>
      </c>
      <c r="S36" s="4">
        <v>1</v>
      </c>
      <c r="T36" s="3">
        <v>1</v>
      </c>
      <c r="U36" s="3">
        <v>1</v>
      </c>
      <c r="V36" s="3">
        <v>0</v>
      </c>
      <c r="W36" s="3">
        <v>1</v>
      </c>
      <c r="X36" s="3">
        <v>1</v>
      </c>
      <c r="Y36" s="3">
        <v>0</v>
      </c>
      <c r="Z36" s="3">
        <v>0</v>
      </c>
      <c r="AA36" s="3">
        <v>1</v>
      </c>
      <c r="AB36" s="3">
        <v>0</v>
      </c>
      <c r="AC36" s="3">
        <v>1</v>
      </c>
      <c r="AE36" s="2"/>
      <c r="AF36" s="7" t="s">
        <v>2</v>
      </c>
      <c r="AG36" s="3">
        <v>1</v>
      </c>
      <c r="AH36" s="3">
        <v>1</v>
      </c>
      <c r="AI36" s="3">
        <v>1</v>
      </c>
      <c r="AJ36" s="3">
        <v>1</v>
      </c>
      <c r="AK36" s="3">
        <v>1</v>
      </c>
      <c r="AL36" s="3">
        <v>1</v>
      </c>
      <c r="AM36" s="3">
        <v>1</v>
      </c>
      <c r="AN36" s="3">
        <v>1</v>
      </c>
      <c r="AO36" s="3">
        <v>1</v>
      </c>
      <c r="AP36" s="3">
        <v>1</v>
      </c>
      <c r="AQ36" s="3">
        <v>1</v>
      </c>
      <c r="AR36" s="3">
        <v>1</v>
      </c>
      <c r="AT36" s="2"/>
      <c r="AU36" s="7" t="s">
        <v>2</v>
      </c>
      <c r="AV36" s="3">
        <v>1</v>
      </c>
      <c r="AW36" s="3">
        <v>1</v>
      </c>
      <c r="AX36" s="3">
        <v>1</v>
      </c>
      <c r="AY36" s="3">
        <v>1</v>
      </c>
      <c r="AZ36" s="3">
        <v>1</v>
      </c>
      <c r="BA36" s="3">
        <v>1</v>
      </c>
      <c r="BB36" s="3">
        <v>1</v>
      </c>
      <c r="BC36" s="3">
        <v>1</v>
      </c>
      <c r="BD36" s="3">
        <v>1</v>
      </c>
      <c r="BE36" s="3">
        <v>1</v>
      </c>
      <c r="BF36" s="3">
        <v>1</v>
      </c>
      <c r="BG36" s="3">
        <v>1</v>
      </c>
    </row>
    <row r="37" spans="1:59" x14ac:dyDescent="0.25">
      <c r="A37" s="2"/>
      <c r="B37" s="7" t="s">
        <v>3</v>
      </c>
      <c r="C37" s="3">
        <v>1</v>
      </c>
      <c r="D37" s="4">
        <v>1</v>
      </c>
      <c r="E37" s="3">
        <v>1</v>
      </c>
      <c r="F37" s="3">
        <v>1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P37" s="2"/>
      <c r="Q37" s="7" t="s">
        <v>3</v>
      </c>
      <c r="R37" s="3">
        <v>1</v>
      </c>
      <c r="S37" s="4">
        <v>1</v>
      </c>
      <c r="T37" s="3">
        <v>1</v>
      </c>
      <c r="U37" s="3">
        <v>1</v>
      </c>
      <c r="V37" s="3">
        <v>1</v>
      </c>
      <c r="W37" s="3">
        <v>0</v>
      </c>
      <c r="X37" s="3">
        <v>1</v>
      </c>
      <c r="Y37" s="3">
        <v>0</v>
      </c>
      <c r="Z37" s="3">
        <v>1</v>
      </c>
      <c r="AA37" s="3">
        <v>0</v>
      </c>
      <c r="AB37" s="3">
        <v>1</v>
      </c>
      <c r="AC37" s="3">
        <v>0</v>
      </c>
      <c r="AE37" s="2"/>
      <c r="AF37" s="7" t="s">
        <v>3</v>
      </c>
      <c r="AG37" s="3">
        <v>1</v>
      </c>
      <c r="AH37" s="4">
        <v>1</v>
      </c>
      <c r="AI37" s="3">
        <v>1</v>
      </c>
      <c r="AJ37" s="3">
        <v>0</v>
      </c>
      <c r="AK37" s="3">
        <v>1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T37" s="2"/>
      <c r="AU37" s="7" t="s">
        <v>3</v>
      </c>
      <c r="AV37" s="3">
        <v>1</v>
      </c>
      <c r="AW37" s="4">
        <v>1</v>
      </c>
      <c r="AX37" s="3">
        <v>1</v>
      </c>
      <c r="AY37" s="3">
        <v>1</v>
      </c>
      <c r="AZ37" s="3">
        <v>1</v>
      </c>
      <c r="BA37" s="3">
        <v>1</v>
      </c>
      <c r="BB37" s="3">
        <v>1</v>
      </c>
      <c r="BC37" s="3">
        <v>1</v>
      </c>
      <c r="BD37" s="3">
        <v>1</v>
      </c>
      <c r="BE37" s="3">
        <v>1</v>
      </c>
      <c r="BF37" s="3">
        <v>1</v>
      </c>
      <c r="BG37" s="3">
        <v>1</v>
      </c>
    </row>
    <row r="38" spans="1:59" x14ac:dyDescent="0.25">
      <c r="A38" s="2"/>
      <c r="B38" s="7" t="s">
        <v>4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>
        <v>0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P38" s="2"/>
      <c r="Q38" s="7" t="s">
        <v>4</v>
      </c>
      <c r="R38" s="3">
        <v>1</v>
      </c>
      <c r="S38" s="4">
        <v>1</v>
      </c>
      <c r="T38" s="3">
        <v>1</v>
      </c>
      <c r="U38" s="3">
        <v>0</v>
      </c>
      <c r="V38" s="3">
        <v>1</v>
      </c>
      <c r="W38" s="3">
        <v>0</v>
      </c>
      <c r="X38" s="3">
        <v>0</v>
      </c>
      <c r="Y38" s="3">
        <v>1</v>
      </c>
      <c r="Z38" s="3">
        <v>0</v>
      </c>
      <c r="AA38" s="3">
        <v>1</v>
      </c>
      <c r="AB38" s="3">
        <v>0</v>
      </c>
      <c r="AC38" s="3">
        <v>1</v>
      </c>
      <c r="AE38" s="2"/>
      <c r="AF38" s="7" t="s">
        <v>4</v>
      </c>
      <c r="AG38" s="3">
        <v>1</v>
      </c>
      <c r="AH38" s="3">
        <v>1</v>
      </c>
      <c r="AI38" s="3">
        <v>1</v>
      </c>
      <c r="AJ38" s="3">
        <v>1</v>
      </c>
      <c r="AK38" s="3">
        <v>1</v>
      </c>
      <c r="AL38" s="3">
        <v>0</v>
      </c>
      <c r="AM38" s="3">
        <v>1</v>
      </c>
      <c r="AN38" s="3">
        <v>1</v>
      </c>
      <c r="AO38" s="3">
        <v>1</v>
      </c>
      <c r="AP38" s="3">
        <v>0</v>
      </c>
      <c r="AQ38" s="3">
        <v>0</v>
      </c>
      <c r="AR38" s="3">
        <v>1</v>
      </c>
      <c r="AT38" s="2"/>
      <c r="AU38" s="7" t="s">
        <v>4</v>
      </c>
      <c r="AV38" s="3">
        <v>1</v>
      </c>
      <c r="AW38" s="4">
        <v>1</v>
      </c>
      <c r="AX38" s="3">
        <v>0</v>
      </c>
      <c r="AY38" s="3">
        <v>1</v>
      </c>
      <c r="AZ38" s="3">
        <v>1</v>
      </c>
      <c r="BA38" s="3">
        <v>1</v>
      </c>
      <c r="BB38" s="3">
        <v>1</v>
      </c>
      <c r="BC38" s="3">
        <v>1</v>
      </c>
      <c r="BD38" s="3">
        <v>1</v>
      </c>
      <c r="BE38" s="3">
        <v>1</v>
      </c>
      <c r="BF38" s="3">
        <v>1</v>
      </c>
      <c r="BG38" s="3">
        <v>0</v>
      </c>
    </row>
    <row r="39" spans="1:59" x14ac:dyDescent="0.25">
      <c r="A39" s="2"/>
      <c r="B39" s="7" t="s">
        <v>5</v>
      </c>
      <c r="C39" s="3" t="s">
        <v>31</v>
      </c>
      <c r="D39" s="4" t="s">
        <v>52</v>
      </c>
      <c r="E39" s="3" t="s">
        <v>31</v>
      </c>
      <c r="F39" s="3" t="s">
        <v>55</v>
      </c>
      <c r="G39" s="3" t="s">
        <v>54</v>
      </c>
      <c r="H39" s="3" t="s">
        <v>52</v>
      </c>
      <c r="I39" s="3" t="s">
        <v>54</v>
      </c>
      <c r="J39" s="3" t="s">
        <v>54</v>
      </c>
      <c r="K39" s="3" t="s">
        <v>54</v>
      </c>
      <c r="L39" s="3" t="s">
        <v>55</v>
      </c>
      <c r="M39" s="3" t="s">
        <v>55</v>
      </c>
      <c r="N39" s="3" t="s">
        <v>54</v>
      </c>
      <c r="P39" s="2"/>
      <c r="Q39" s="7" t="s">
        <v>5</v>
      </c>
      <c r="R39" s="3" t="s">
        <v>52</v>
      </c>
      <c r="S39" s="4" t="s">
        <v>52</v>
      </c>
      <c r="T39" s="3" t="s">
        <v>31</v>
      </c>
      <c r="U39" s="3" t="s">
        <v>55</v>
      </c>
      <c r="V39" s="3" t="s">
        <v>52</v>
      </c>
      <c r="W39" s="3" t="s">
        <v>52</v>
      </c>
      <c r="X39" s="3" t="s">
        <v>55</v>
      </c>
      <c r="Y39" s="3" t="s">
        <v>54</v>
      </c>
      <c r="Z39" s="3" t="s">
        <v>53</v>
      </c>
      <c r="AA39" s="3" t="s">
        <v>55</v>
      </c>
      <c r="AB39" s="3" t="s">
        <v>53</v>
      </c>
      <c r="AC39" s="3" t="s">
        <v>53</v>
      </c>
      <c r="AE39" s="2"/>
      <c r="AF39" s="7" t="s">
        <v>5</v>
      </c>
      <c r="AG39" s="3" t="s">
        <v>31</v>
      </c>
      <c r="AH39" s="4" t="s">
        <v>52</v>
      </c>
      <c r="AI39" s="3" t="s">
        <v>52</v>
      </c>
      <c r="AJ39" s="3" t="s">
        <v>54</v>
      </c>
      <c r="AK39" s="3" t="s">
        <v>52</v>
      </c>
      <c r="AL39" s="3" t="s">
        <v>52</v>
      </c>
      <c r="AM39" s="3" t="s">
        <v>54</v>
      </c>
      <c r="AN39" s="3" t="s">
        <v>54</v>
      </c>
      <c r="AO39" s="3" t="s">
        <v>53</v>
      </c>
      <c r="AP39" s="3" t="s">
        <v>53</v>
      </c>
      <c r="AQ39" s="3" t="s">
        <v>53</v>
      </c>
      <c r="AR39" s="3" t="s">
        <v>53</v>
      </c>
      <c r="AT39" s="2"/>
      <c r="AU39" s="7" t="s">
        <v>5</v>
      </c>
      <c r="AV39" s="3" t="s">
        <v>52</v>
      </c>
      <c r="AW39" s="4" t="s">
        <v>52</v>
      </c>
      <c r="AX39" s="3" t="s">
        <v>52</v>
      </c>
      <c r="AY39" s="3" t="s">
        <v>53</v>
      </c>
      <c r="AZ39" s="3" t="s">
        <v>52</v>
      </c>
      <c r="BA39" s="3" t="s">
        <v>53</v>
      </c>
      <c r="BB39" s="3" t="s">
        <v>53</v>
      </c>
      <c r="BC39" s="3" t="s">
        <v>53</v>
      </c>
      <c r="BD39" s="3" t="s">
        <v>53</v>
      </c>
      <c r="BE39" s="3" t="s">
        <v>53</v>
      </c>
      <c r="BF39" s="3" t="s">
        <v>53</v>
      </c>
      <c r="BG39" s="3" t="s">
        <v>53</v>
      </c>
    </row>
    <row r="40" spans="1:59" x14ac:dyDescent="0.25">
      <c r="A40" s="2"/>
      <c r="B40" s="14" t="s">
        <v>0</v>
      </c>
      <c r="C40" s="15" t="s">
        <v>31</v>
      </c>
      <c r="D40" s="15" t="s">
        <v>35</v>
      </c>
      <c r="E40" s="15" t="s">
        <v>31</v>
      </c>
      <c r="F40" s="15" t="s">
        <v>33</v>
      </c>
      <c r="G40" s="15" t="s">
        <v>33</v>
      </c>
      <c r="H40" s="15" t="s">
        <v>33</v>
      </c>
      <c r="I40" s="15" t="s">
        <v>32</v>
      </c>
      <c r="J40" s="15" t="s">
        <v>32</v>
      </c>
      <c r="K40" s="15" t="s">
        <v>34</v>
      </c>
      <c r="L40" s="15" t="s">
        <v>32</v>
      </c>
      <c r="M40" s="15" t="s">
        <v>33</v>
      </c>
      <c r="N40" s="15" t="s">
        <v>32</v>
      </c>
      <c r="P40" s="2"/>
      <c r="Q40" s="14" t="s">
        <v>0</v>
      </c>
      <c r="R40" s="15" t="s">
        <v>35</v>
      </c>
      <c r="S40" s="15" t="s">
        <v>35</v>
      </c>
      <c r="T40" s="15" t="s">
        <v>31</v>
      </c>
      <c r="U40" s="15" t="s">
        <v>33</v>
      </c>
      <c r="V40" s="15" t="s">
        <v>33</v>
      </c>
      <c r="W40" s="15" t="s">
        <v>33</v>
      </c>
      <c r="X40" s="15" t="s">
        <v>33</v>
      </c>
      <c r="Y40" s="15" t="s">
        <v>34</v>
      </c>
      <c r="Z40" s="15" t="s">
        <v>33</v>
      </c>
      <c r="AA40" s="15" t="s">
        <v>32</v>
      </c>
      <c r="AB40" s="15" t="s">
        <v>33</v>
      </c>
      <c r="AC40" s="15" t="s">
        <v>32</v>
      </c>
      <c r="AE40" s="2"/>
      <c r="AF40" s="14" t="s">
        <v>0</v>
      </c>
      <c r="AG40" s="15" t="s">
        <v>31</v>
      </c>
      <c r="AH40" s="15" t="s">
        <v>35</v>
      </c>
      <c r="AI40" s="15" t="s">
        <v>35</v>
      </c>
      <c r="AJ40" s="15" t="s">
        <v>32</v>
      </c>
      <c r="AK40" s="15" t="s">
        <v>35</v>
      </c>
      <c r="AL40" s="15" t="s">
        <v>33</v>
      </c>
      <c r="AM40" s="15" t="s">
        <v>32</v>
      </c>
      <c r="AN40" s="15" t="s">
        <v>32</v>
      </c>
      <c r="AO40" s="15" t="s">
        <v>32</v>
      </c>
      <c r="AP40" s="15" t="s">
        <v>33</v>
      </c>
      <c r="AQ40" s="15" t="s">
        <v>33</v>
      </c>
      <c r="AR40" s="15" t="s">
        <v>32</v>
      </c>
      <c r="AT40" s="2"/>
      <c r="AU40" s="14" t="s">
        <v>0</v>
      </c>
      <c r="AV40" s="15" t="s">
        <v>35</v>
      </c>
      <c r="AW40" s="15" t="s">
        <v>35</v>
      </c>
      <c r="AX40" s="15" t="s">
        <v>33</v>
      </c>
      <c r="AY40" s="15" t="s">
        <v>36</v>
      </c>
      <c r="AZ40" s="15" t="s">
        <v>35</v>
      </c>
      <c r="BA40" s="15" t="s">
        <v>36</v>
      </c>
      <c r="BB40" s="15" t="s">
        <v>36</v>
      </c>
      <c r="BC40" s="15" t="s">
        <v>33</v>
      </c>
      <c r="BD40" s="15" t="s">
        <v>36</v>
      </c>
      <c r="BE40" s="15" t="s">
        <v>36</v>
      </c>
      <c r="BF40" s="15" t="s">
        <v>36</v>
      </c>
      <c r="BG40" s="15" t="s"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E530-2D31-4886-ACF2-FAE55DEFD9BB}">
  <dimension ref="A1:BV38"/>
  <sheetViews>
    <sheetView zoomScale="90" zoomScaleNormal="90" workbookViewId="0">
      <pane xSplit="1" topLeftCell="AJ1" activePane="topRight" state="frozen"/>
      <selection pane="topRight" activeCell="BP14" sqref="BP14"/>
    </sheetView>
  </sheetViews>
  <sheetFormatPr defaultRowHeight="15" x14ac:dyDescent="0.25"/>
  <cols>
    <col min="1" max="1" width="6.5703125" style="2" customWidth="1"/>
    <col min="2" max="2" width="46.28515625" style="2" customWidth="1"/>
    <col min="3" max="7" width="4.28515625" style="17" customWidth="1"/>
    <col min="8" max="8" width="9.42578125" style="17" bestFit="1" customWidth="1"/>
    <col min="9" max="13" width="4.28515625" style="17" customWidth="1"/>
    <col min="14" max="14" width="9.140625" style="17"/>
    <col min="15" max="19" width="4.28515625" style="17" customWidth="1"/>
    <col min="20" max="20" width="9.140625" style="17"/>
    <col min="21" max="25" width="4.28515625" style="17" customWidth="1"/>
    <col min="26" max="26" width="9.140625" style="17"/>
    <col min="27" max="31" width="4.28515625" style="17" customWidth="1"/>
    <col min="32" max="32" width="9.140625" style="17"/>
    <col min="33" max="37" width="4.28515625" style="17" customWidth="1"/>
    <col min="38" max="38" width="9.140625" style="17"/>
    <col min="39" max="43" width="4.28515625" style="17" customWidth="1"/>
    <col min="44" max="44" width="9.140625" style="17"/>
    <col min="45" max="49" width="4.28515625" style="17" customWidth="1"/>
    <col min="50" max="50" width="9.140625" style="17"/>
    <col min="51" max="55" width="4.42578125" style="17" customWidth="1"/>
    <col min="56" max="56" width="9.140625" style="17"/>
    <col min="57" max="61" width="4.28515625" style="17" customWidth="1"/>
    <col min="62" max="62" width="9.140625" style="17"/>
    <col min="63" max="67" width="4.28515625" style="17" customWidth="1"/>
    <col min="68" max="68" width="9.140625" style="17"/>
    <col min="69" max="73" width="4.28515625" style="17" customWidth="1"/>
    <col min="74" max="74" width="9.140625" style="17"/>
    <col min="75" max="16384" width="9.140625" style="2"/>
  </cols>
  <sheetData>
    <row r="1" spans="1:74" x14ac:dyDescent="0.25">
      <c r="A1" s="75" t="s">
        <v>41</v>
      </c>
      <c r="B1" s="75" t="s">
        <v>42</v>
      </c>
      <c r="C1" s="74">
        <v>1</v>
      </c>
      <c r="D1" s="74"/>
      <c r="E1" s="74"/>
      <c r="F1" s="74"/>
      <c r="G1" s="74"/>
      <c r="H1" s="77" t="s">
        <v>56</v>
      </c>
      <c r="I1" s="74">
        <v>2</v>
      </c>
      <c r="J1" s="74"/>
      <c r="K1" s="74"/>
      <c r="L1" s="74"/>
      <c r="M1" s="74"/>
      <c r="N1" s="72" t="s">
        <v>56</v>
      </c>
      <c r="O1" s="74">
        <v>3</v>
      </c>
      <c r="P1" s="74"/>
      <c r="Q1" s="74"/>
      <c r="R1" s="74"/>
      <c r="S1" s="74"/>
      <c r="T1" s="72" t="s">
        <v>56</v>
      </c>
      <c r="U1" s="74">
        <v>4</v>
      </c>
      <c r="V1" s="74"/>
      <c r="W1" s="74"/>
      <c r="X1" s="74"/>
      <c r="Y1" s="74"/>
      <c r="Z1" s="72" t="s">
        <v>56</v>
      </c>
      <c r="AA1" s="74">
        <v>5</v>
      </c>
      <c r="AB1" s="74"/>
      <c r="AC1" s="74"/>
      <c r="AD1" s="74"/>
      <c r="AE1" s="74"/>
      <c r="AF1" s="72" t="s">
        <v>56</v>
      </c>
      <c r="AG1" s="74">
        <v>6</v>
      </c>
      <c r="AH1" s="74"/>
      <c r="AI1" s="74"/>
      <c r="AJ1" s="74"/>
      <c r="AK1" s="74"/>
      <c r="AL1" s="72" t="s">
        <v>56</v>
      </c>
      <c r="AM1" s="74">
        <v>7</v>
      </c>
      <c r="AN1" s="74"/>
      <c r="AO1" s="74"/>
      <c r="AP1" s="74"/>
      <c r="AQ1" s="74"/>
      <c r="AR1" s="72" t="s">
        <v>56</v>
      </c>
      <c r="AS1" s="74">
        <v>8</v>
      </c>
      <c r="AT1" s="74"/>
      <c r="AU1" s="74"/>
      <c r="AV1" s="74"/>
      <c r="AW1" s="74"/>
      <c r="AX1" s="72" t="s">
        <v>56</v>
      </c>
      <c r="AY1" s="74">
        <v>9</v>
      </c>
      <c r="AZ1" s="74"/>
      <c r="BA1" s="74"/>
      <c r="BB1" s="74"/>
      <c r="BC1" s="74"/>
      <c r="BD1" s="72" t="s">
        <v>56</v>
      </c>
      <c r="BE1" s="74">
        <v>10</v>
      </c>
      <c r="BF1" s="74"/>
      <c r="BG1" s="74"/>
      <c r="BH1" s="74"/>
      <c r="BI1" s="74"/>
      <c r="BJ1" s="72" t="s">
        <v>56</v>
      </c>
      <c r="BK1" s="74">
        <v>11</v>
      </c>
      <c r="BL1" s="74"/>
      <c r="BM1" s="74"/>
      <c r="BN1" s="74"/>
      <c r="BO1" s="74"/>
      <c r="BP1" s="72" t="s">
        <v>56</v>
      </c>
      <c r="BQ1" s="74">
        <v>12</v>
      </c>
      <c r="BR1" s="74"/>
      <c r="BS1" s="74"/>
      <c r="BT1" s="74"/>
      <c r="BU1" s="74"/>
      <c r="BV1" s="72" t="s">
        <v>56</v>
      </c>
    </row>
    <row r="2" spans="1:74" x14ac:dyDescent="0.25">
      <c r="A2" s="76"/>
      <c r="B2" s="76"/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73"/>
      <c r="I2" s="21" t="s">
        <v>26</v>
      </c>
      <c r="J2" s="21" t="s">
        <v>27</v>
      </c>
      <c r="K2" s="21" t="s">
        <v>28</v>
      </c>
      <c r="L2" s="21" t="s">
        <v>29</v>
      </c>
      <c r="M2" s="21" t="s">
        <v>30</v>
      </c>
      <c r="N2" s="73"/>
      <c r="O2" s="21" t="s">
        <v>26</v>
      </c>
      <c r="P2" s="21" t="s">
        <v>27</v>
      </c>
      <c r="Q2" s="21" t="s">
        <v>28</v>
      </c>
      <c r="R2" s="21" t="s">
        <v>29</v>
      </c>
      <c r="S2" s="21" t="s">
        <v>30</v>
      </c>
      <c r="T2" s="73"/>
      <c r="U2" s="21" t="s">
        <v>26</v>
      </c>
      <c r="V2" s="21" t="s">
        <v>27</v>
      </c>
      <c r="W2" s="21" t="s">
        <v>28</v>
      </c>
      <c r="X2" s="21" t="s">
        <v>29</v>
      </c>
      <c r="Y2" s="21" t="s">
        <v>30</v>
      </c>
      <c r="Z2" s="73"/>
      <c r="AA2" s="21" t="s">
        <v>26</v>
      </c>
      <c r="AB2" s="21" t="s">
        <v>27</v>
      </c>
      <c r="AC2" s="21" t="s">
        <v>28</v>
      </c>
      <c r="AD2" s="21" t="s">
        <v>29</v>
      </c>
      <c r="AE2" s="21" t="s">
        <v>30</v>
      </c>
      <c r="AF2" s="73"/>
      <c r="AG2" s="21" t="s">
        <v>26</v>
      </c>
      <c r="AH2" s="21" t="s">
        <v>27</v>
      </c>
      <c r="AI2" s="21" t="s">
        <v>28</v>
      </c>
      <c r="AJ2" s="21" t="s">
        <v>29</v>
      </c>
      <c r="AK2" s="21" t="s">
        <v>30</v>
      </c>
      <c r="AL2" s="73"/>
      <c r="AM2" s="21" t="s">
        <v>26</v>
      </c>
      <c r="AN2" s="21" t="s">
        <v>27</v>
      </c>
      <c r="AO2" s="21" t="s">
        <v>28</v>
      </c>
      <c r="AP2" s="21" t="s">
        <v>29</v>
      </c>
      <c r="AQ2" s="21" t="s">
        <v>30</v>
      </c>
      <c r="AR2" s="73"/>
      <c r="AS2" s="21" t="s">
        <v>26</v>
      </c>
      <c r="AT2" s="21" t="s">
        <v>27</v>
      </c>
      <c r="AU2" s="21" t="s">
        <v>28</v>
      </c>
      <c r="AV2" s="21" t="s">
        <v>29</v>
      </c>
      <c r="AW2" s="21" t="s">
        <v>30</v>
      </c>
      <c r="AX2" s="73"/>
      <c r="AY2" s="21" t="s">
        <v>26</v>
      </c>
      <c r="AZ2" s="21" t="s">
        <v>27</v>
      </c>
      <c r="BA2" s="21" t="s">
        <v>28</v>
      </c>
      <c r="BB2" s="21" t="s">
        <v>29</v>
      </c>
      <c r="BC2" s="21" t="s">
        <v>30</v>
      </c>
      <c r="BD2" s="73"/>
      <c r="BE2" s="21" t="s">
        <v>26</v>
      </c>
      <c r="BF2" s="21" t="s">
        <v>27</v>
      </c>
      <c r="BG2" s="21" t="s">
        <v>28</v>
      </c>
      <c r="BH2" s="21" t="s">
        <v>29</v>
      </c>
      <c r="BI2" s="21" t="s">
        <v>30</v>
      </c>
      <c r="BJ2" s="73"/>
      <c r="BK2" s="21" t="s">
        <v>26</v>
      </c>
      <c r="BL2" s="21" t="s">
        <v>27</v>
      </c>
      <c r="BM2" s="21" t="s">
        <v>28</v>
      </c>
      <c r="BN2" s="21" t="s">
        <v>29</v>
      </c>
      <c r="BO2" s="21" t="s">
        <v>30</v>
      </c>
      <c r="BP2" s="73"/>
      <c r="BQ2" s="21" t="s">
        <v>26</v>
      </c>
      <c r="BR2" s="21" t="s">
        <v>27</v>
      </c>
      <c r="BS2" s="21" t="s">
        <v>28</v>
      </c>
      <c r="BT2" s="21" t="s">
        <v>29</v>
      </c>
      <c r="BU2" s="21" t="s">
        <v>30</v>
      </c>
      <c r="BV2" s="73"/>
    </row>
    <row r="3" spans="1:74" x14ac:dyDescent="0.25">
      <c r="A3" s="3">
        <v>1</v>
      </c>
      <c r="B3" s="18" t="s">
        <v>43</v>
      </c>
      <c r="C3" s="12">
        <v>1</v>
      </c>
      <c r="D3" s="12">
        <v>1</v>
      </c>
      <c r="E3" s="12">
        <v>1</v>
      </c>
      <c r="F3" s="12">
        <v>1</v>
      </c>
      <c r="G3" s="12" t="s">
        <v>52</v>
      </c>
      <c r="H3" s="20" t="s">
        <v>35</v>
      </c>
      <c r="I3" s="12">
        <v>1</v>
      </c>
      <c r="J3" s="12">
        <v>1</v>
      </c>
      <c r="K3" s="12">
        <v>1</v>
      </c>
      <c r="L3" s="12">
        <v>1</v>
      </c>
      <c r="M3" s="12" t="s">
        <v>52</v>
      </c>
      <c r="N3" s="20" t="s">
        <v>35</v>
      </c>
      <c r="O3" s="12">
        <v>1</v>
      </c>
      <c r="P3" s="12">
        <v>0</v>
      </c>
      <c r="Q3" s="12">
        <v>1</v>
      </c>
      <c r="R3" s="12">
        <v>0</v>
      </c>
      <c r="S3" s="12" t="s">
        <v>52</v>
      </c>
      <c r="T3" s="20" t="s">
        <v>33</v>
      </c>
      <c r="U3" s="12">
        <v>1</v>
      </c>
      <c r="V3" s="12">
        <v>1</v>
      </c>
      <c r="W3" s="12">
        <v>1</v>
      </c>
      <c r="X3" s="12">
        <v>0</v>
      </c>
      <c r="Y3" s="12" t="s">
        <v>53</v>
      </c>
      <c r="Z3" s="20" t="s">
        <v>33</v>
      </c>
      <c r="AA3" s="12">
        <v>1</v>
      </c>
      <c r="AB3" s="12">
        <v>0</v>
      </c>
      <c r="AC3" s="12">
        <v>1</v>
      </c>
      <c r="AD3" s="12">
        <v>1</v>
      </c>
      <c r="AE3" s="12" t="s">
        <v>52</v>
      </c>
      <c r="AF3" s="20" t="s">
        <v>33</v>
      </c>
      <c r="AG3" s="12">
        <v>1</v>
      </c>
      <c r="AH3" s="12">
        <v>1</v>
      </c>
      <c r="AI3" s="12">
        <v>1</v>
      </c>
      <c r="AJ3" s="12">
        <v>1</v>
      </c>
      <c r="AK3" s="12" t="s">
        <v>53</v>
      </c>
      <c r="AL3" s="20" t="s">
        <v>61</v>
      </c>
      <c r="AM3" s="12">
        <v>1</v>
      </c>
      <c r="AN3" s="12">
        <v>1</v>
      </c>
      <c r="AO3" s="12">
        <v>1</v>
      </c>
      <c r="AP3" s="12">
        <v>0</v>
      </c>
      <c r="AQ3" s="12" t="s">
        <v>53</v>
      </c>
      <c r="AR3" s="20" t="s">
        <v>33</v>
      </c>
      <c r="AS3" s="12">
        <v>1</v>
      </c>
      <c r="AT3" s="12">
        <v>1</v>
      </c>
      <c r="AU3" s="12">
        <v>1</v>
      </c>
      <c r="AV3" s="12">
        <v>0</v>
      </c>
      <c r="AW3" s="12" t="s">
        <v>53</v>
      </c>
      <c r="AX3" s="20" t="s">
        <v>33</v>
      </c>
      <c r="AY3" s="12">
        <v>1</v>
      </c>
      <c r="AZ3" s="12">
        <v>0</v>
      </c>
      <c r="BA3" s="12">
        <v>1</v>
      </c>
      <c r="BB3" s="12">
        <v>0</v>
      </c>
      <c r="BC3" s="12" t="s">
        <v>53</v>
      </c>
      <c r="BD3" s="20" t="s">
        <v>33</v>
      </c>
      <c r="BE3" s="12">
        <v>1</v>
      </c>
      <c r="BF3" s="12">
        <v>1</v>
      </c>
      <c r="BG3" s="12">
        <v>1</v>
      </c>
      <c r="BH3" s="12">
        <v>0</v>
      </c>
      <c r="BI3" s="12" t="s">
        <v>52</v>
      </c>
      <c r="BJ3" s="20" t="s">
        <v>33</v>
      </c>
      <c r="BK3" s="12">
        <v>0</v>
      </c>
      <c r="BL3" s="12">
        <v>1</v>
      </c>
      <c r="BM3" s="12">
        <v>1</v>
      </c>
      <c r="BN3" s="12">
        <v>1</v>
      </c>
      <c r="BO3" s="12" t="s">
        <v>54</v>
      </c>
      <c r="BP3" s="20" t="s">
        <v>33</v>
      </c>
      <c r="BQ3" s="12">
        <v>1</v>
      </c>
      <c r="BR3" s="12">
        <v>0</v>
      </c>
      <c r="BS3" s="12">
        <v>1</v>
      </c>
      <c r="BT3" s="12">
        <v>0</v>
      </c>
      <c r="BU3" s="12" t="s">
        <v>53</v>
      </c>
      <c r="BV3" s="20" t="s">
        <v>33</v>
      </c>
    </row>
    <row r="4" spans="1:74" x14ac:dyDescent="0.25">
      <c r="A4" s="3">
        <v>2</v>
      </c>
      <c r="B4" s="18" t="s">
        <v>6</v>
      </c>
      <c r="C4" s="12">
        <v>1</v>
      </c>
      <c r="D4" s="12">
        <v>1</v>
      </c>
      <c r="E4" s="12">
        <v>1</v>
      </c>
      <c r="F4" s="12">
        <v>1</v>
      </c>
      <c r="G4" s="12" t="s">
        <v>54</v>
      </c>
      <c r="H4" s="20" t="s">
        <v>33</v>
      </c>
      <c r="I4" s="12">
        <v>1</v>
      </c>
      <c r="J4" s="12">
        <v>1</v>
      </c>
      <c r="K4" s="12">
        <v>1</v>
      </c>
      <c r="L4" s="12">
        <v>1</v>
      </c>
      <c r="M4" s="12" t="s">
        <v>54</v>
      </c>
      <c r="N4" s="20" t="s">
        <v>33</v>
      </c>
      <c r="O4" s="12">
        <v>1</v>
      </c>
      <c r="P4" s="12">
        <v>1</v>
      </c>
      <c r="Q4" s="12">
        <v>1</v>
      </c>
      <c r="R4" s="12">
        <v>1</v>
      </c>
      <c r="S4" s="12" t="s">
        <v>52</v>
      </c>
      <c r="T4" s="20" t="s">
        <v>35</v>
      </c>
      <c r="U4" s="12">
        <v>0</v>
      </c>
      <c r="V4" s="12">
        <v>1</v>
      </c>
      <c r="W4" s="12">
        <v>0</v>
      </c>
      <c r="X4" s="12">
        <v>1</v>
      </c>
      <c r="Y4" s="12" t="s">
        <v>53</v>
      </c>
      <c r="Z4" s="20" t="s">
        <v>32</v>
      </c>
      <c r="AA4" s="12">
        <v>1</v>
      </c>
      <c r="AB4" s="12">
        <v>1</v>
      </c>
      <c r="AC4" s="12">
        <v>1</v>
      </c>
      <c r="AD4" s="12">
        <v>1</v>
      </c>
      <c r="AE4" s="12" t="s">
        <v>52</v>
      </c>
      <c r="AF4" s="20" t="s">
        <v>35</v>
      </c>
      <c r="AG4" s="12">
        <v>1</v>
      </c>
      <c r="AH4" s="12">
        <v>1</v>
      </c>
      <c r="AI4" s="12">
        <v>1</v>
      </c>
      <c r="AJ4" s="12">
        <v>1</v>
      </c>
      <c r="AK4" s="12" t="s">
        <v>31</v>
      </c>
      <c r="AL4" s="20" t="s">
        <v>31</v>
      </c>
      <c r="AM4" s="12">
        <v>0</v>
      </c>
      <c r="AN4" s="12">
        <v>1</v>
      </c>
      <c r="AO4" s="12">
        <v>0</v>
      </c>
      <c r="AP4" s="12">
        <v>1</v>
      </c>
      <c r="AQ4" s="12" t="s">
        <v>53</v>
      </c>
      <c r="AR4" s="20" t="s">
        <v>32</v>
      </c>
      <c r="AS4" s="12">
        <v>0</v>
      </c>
      <c r="AT4" s="12">
        <v>1</v>
      </c>
      <c r="AU4" s="12">
        <v>1</v>
      </c>
      <c r="AV4" s="12">
        <v>1</v>
      </c>
      <c r="AW4" s="12" t="s">
        <v>53</v>
      </c>
      <c r="AX4" s="20" t="s">
        <v>33</v>
      </c>
      <c r="AY4" s="12">
        <v>1</v>
      </c>
      <c r="AZ4" s="12">
        <v>1</v>
      </c>
      <c r="BA4" s="12">
        <v>0</v>
      </c>
      <c r="BB4" s="12">
        <v>0</v>
      </c>
      <c r="BC4" s="12" t="s">
        <v>53</v>
      </c>
      <c r="BD4" s="20" t="s">
        <v>33</v>
      </c>
      <c r="BE4" s="12">
        <v>0</v>
      </c>
      <c r="BF4" s="12">
        <v>1</v>
      </c>
      <c r="BG4" s="12">
        <v>0</v>
      </c>
      <c r="BH4" s="12">
        <v>1</v>
      </c>
      <c r="BI4" s="12" t="s">
        <v>55</v>
      </c>
      <c r="BJ4" s="20" t="s">
        <v>32</v>
      </c>
      <c r="BK4" s="12">
        <v>1</v>
      </c>
      <c r="BL4" s="12">
        <v>1</v>
      </c>
      <c r="BM4" s="12">
        <v>1</v>
      </c>
      <c r="BN4" s="12">
        <v>1</v>
      </c>
      <c r="BO4" s="12" t="s">
        <v>53</v>
      </c>
      <c r="BP4" s="20" t="s">
        <v>61</v>
      </c>
      <c r="BQ4" s="12">
        <v>0</v>
      </c>
      <c r="BR4" s="12">
        <v>1</v>
      </c>
      <c r="BS4" s="12">
        <v>0</v>
      </c>
      <c r="BT4" s="12">
        <v>1</v>
      </c>
      <c r="BU4" s="12" t="s">
        <v>53</v>
      </c>
      <c r="BV4" s="20" t="s">
        <v>32</v>
      </c>
    </row>
    <row r="5" spans="1:74" x14ac:dyDescent="0.25">
      <c r="A5" s="3">
        <v>3</v>
      </c>
      <c r="B5" s="18" t="s">
        <v>49</v>
      </c>
      <c r="C5" s="12">
        <v>1</v>
      </c>
      <c r="D5" s="12">
        <v>1</v>
      </c>
      <c r="E5" s="12">
        <v>0</v>
      </c>
      <c r="F5" s="12">
        <v>0</v>
      </c>
      <c r="G5" s="12" t="s">
        <v>52</v>
      </c>
      <c r="H5" s="20" t="s">
        <v>33</v>
      </c>
      <c r="I5" s="12">
        <v>1</v>
      </c>
      <c r="J5" s="12">
        <v>1</v>
      </c>
      <c r="K5" s="12">
        <v>1</v>
      </c>
      <c r="L5" s="12">
        <v>1</v>
      </c>
      <c r="M5" s="12" t="s">
        <v>52</v>
      </c>
      <c r="N5" s="20" t="s">
        <v>35</v>
      </c>
      <c r="O5" s="12">
        <v>0</v>
      </c>
      <c r="P5" s="12">
        <v>1</v>
      </c>
      <c r="Q5" s="12">
        <v>0</v>
      </c>
      <c r="R5" s="12">
        <v>0</v>
      </c>
      <c r="S5" s="12" t="s">
        <v>52</v>
      </c>
      <c r="T5" s="20" t="s">
        <v>34</v>
      </c>
      <c r="U5" s="12">
        <v>0</v>
      </c>
      <c r="V5" s="12">
        <v>1</v>
      </c>
      <c r="W5" s="12">
        <v>0</v>
      </c>
      <c r="X5" s="12">
        <v>0</v>
      </c>
      <c r="Y5" s="12" t="s">
        <v>62</v>
      </c>
      <c r="Z5" s="20" t="s">
        <v>34</v>
      </c>
      <c r="AA5" s="12">
        <v>1</v>
      </c>
      <c r="AB5" s="12">
        <v>1</v>
      </c>
      <c r="AC5" s="12">
        <v>1</v>
      </c>
      <c r="AD5" s="12">
        <v>0</v>
      </c>
      <c r="AE5" s="12" t="s">
        <v>52</v>
      </c>
      <c r="AF5" s="20" t="s">
        <v>33</v>
      </c>
      <c r="AG5" s="12">
        <v>0</v>
      </c>
      <c r="AH5" s="12">
        <v>1</v>
      </c>
      <c r="AI5" s="12">
        <v>0</v>
      </c>
      <c r="AJ5" s="12">
        <v>0</v>
      </c>
      <c r="AK5" s="12" t="s">
        <v>52</v>
      </c>
      <c r="AL5" s="20" t="s">
        <v>34</v>
      </c>
      <c r="AM5" s="12">
        <v>0</v>
      </c>
      <c r="AN5" s="12">
        <v>1</v>
      </c>
      <c r="AO5" s="12">
        <v>0</v>
      </c>
      <c r="AP5" s="12">
        <v>0</v>
      </c>
      <c r="AQ5" s="12" t="s">
        <v>52</v>
      </c>
      <c r="AR5" s="20" t="s">
        <v>34</v>
      </c>
      <c r="AS5" s="12">
        <v>0</v>
      </c>
      <c r="AT5" s="12">
        <v>0</v>
      </c>
      <c r="AU5" s="12">
        <v>0</v>
      </c>
      <c r="AV5" s="12">
        <v>0</v>
      </c>
      <c r="AW5" s="12" t="s">
        <v>54</v>
      </c>
      <c r="AX5" s="20" t="s">
        <v>34</v>
      </c>
      <c r="AY5" s="12">
        <v>0</v>
      </c>
      <c r="AZ5" s="12">
        <v>1</v>
      </c>
      <c r="BA5" s="12">
        <v>1</v>
      </c>
      <c r="BB5" s="12">
        <v>1</v>
      </c>
      <c r="BC5" s="12" t="s">
        <v>53</v>
      </c>
      <c r="BD5" s="20" t="s">
        <v>33</v>
      </c>
      <c r="BE5" s="12">
        <v>0</v>
      </c>
      <c r="BF5" s="12">
        <v>1</v>
      </c>
      <c r="BG5" s="12">
        <v>0</v>
      </c>
      <c r="BH5" s="12">
        <v>0</v>
      </c>
      <c r="BI5" s="12" t="s">
        <v>52</v>
      </c>
      <c r="BJ5" s="20" t="s">
        <v>34</v>
      </c>
      <c r="BK5" s="12">
        <v>1</v>
      </c>
      <c r="BL5" s="12">
        <v>1</v>
      </c>
      <c r="BM5" s="12">
        <v>0</v>
      </c>
      <c r="BN5" s="12">
        <v>0</v>
      </c>
      <c r="BO5" s="12" t="s">
        <v>53</v>
      </c>
      <c r="BP5" s="20" t="s">
        <v>33</v>
      </c>
      <c r="BQ5" s="12">
        <v>0</v>
      </c>
      <c r="BR5" s="12">
        <v>0</v>
      </c>
      <c r="BS5" s="12">
        <v>0</v>
      </c>
      <c r="BT5" s="12">
        <v>0</v>
      </c>
      <c r="BU5" s="12" t="s">
        <v>54</v>
      </c>
      <c r="BV5" s="20" t="s">
        <v>34</v>
      </c>
    </row>
    <row r="6" spans="1:74" x14ac:dyDescent="0.25">
      <c r="A6" s="3">
        <v>4</v>
      </c>
      <c r="B6" s="18" t="s">
        <v>7</v>
      </c>
      <c r="C6" s="12">
        <v>1</v>
      </c>
      <c r="D6" s="12">
        <v>1</v>
      </c>
      <c r="E6" s="12">
        <v>1</v>
      </c>
      <c r="F6" s="12">
        <v>1</v>
      </c>
      <c r="G6" s="12" t="s">
        <v>52</v>
      </c>
      <c r="H6" s="20" t="s">
        <v>35</v>
      </c>
      <c r="I6" s="12">
        <v>1</v>
      </c>
      <c r="J6" s="12">
        <v>1</v>
      </c>
      <c r="K6" s="12">
        <v>1</v>
      </c>
      <c r="L6" s="12">
        <v>1</v>
      </c>
      <c r="M6" s="12" t="s">
        <v>52</v>
      </c>
      <c r="N6" s="20" t="s">
        <v>35</v>
      </c>
      <c r="O6" s="12">
        <v>1</v>
      </c>
      <c r="P6" s="12">
        <v>1</v>
      </c>
      <c r="Q6" s="12">
        <v>0</v>
      </c>
      <c r="R6" s="12">
        <v>0</v>
      </c>
      <c r="S6" s="12" t="s">
        <v>54</v>
      </c>
      <c r="T6" s="20" t="s">
        <v>33</v>
      </c>
      <c r="U6" s="12">
        <v>1</v>
      </c>
      <c r="V6" s="12">
        <v>1</v>
      </c>
      <c r="W6" s="12">
        <v>0</v>
      </c>
      <c r="X6" s="12">
        <v>0</v>
      </c>
      <c r="Y6" s="12" t="s">
        <v>62</v>
      </c>
      <c r="Z6" s="20" t="s">
        <v>33</v>
      </c>
      <c r="AA6" s="12">
        <v>0</v>
      </c>
      <c r="AB6" s="12">
        <v>1</v>
      </c>
      <c r="AC6" s="12">
        <v>0</v>
      </c>
      <c r="AD6" s="12">
        <v>1</v>
      </c>
      <c r="AE6" s="12" t="s">
        <v>54</v>
      </c>
      <c r="AF6" s="20" t="s">
        <v>32</v>
      </c>
      <c r="AG6" s="12">
        <v>1</v>
      </c>
      <c r="AH6" s="12">
        <v>1</v>
      </c>
      <c r="AI6" s="12">
        <v>1</v>
      </c>
      <c r="AJ6" s="12">
        <v>1</v>
      </c>
      <c r="AK6" s="12" t="s">
        <v>31</v>
      </c>
      <c r="AL6" s="20" t="s">
        <v>31</v>
      </c>
      <c r="AM6" s="12">
        <v>0</v>
      </c>
      <c r="AN6" s="12">
        <v>1</v>
      </c>
      <c r="AO6" s="12">
        <v>0</v>
      </c>
      <c r="AP6" s="12">
        <v>1</v>
      </c>
      <c r="AQ6" s="12" t="s">
        <v>54</v>
      </c>
      <c r="AR6" s="20" t="s">
        <v>32</v>
      </c>
      <c r="AS6" s="12">
        <v>1</v>
      </c>
      <c r="AT6" s="12">
        <v>1</v>
      </c>
      <c r="AU6" s="12">
        <v>0</v>
      </c>
      <c r="AV6" s="12">
        <v>0</v>
      </c>
      <c r="AW6" s="12" t="s">
        <v>52</v>
      </c>
      <c r="AX6" s="20" t="s">
        <v>33</v>
      </c>
      <c r="AY6" s="12">
        <v>0</v>
      </c>
      <c r="AZ6" s="12">
        <v>1</v>
      </c>
      <c r="BA6" s="12">
        <v>0</v>
      </c>
      <c r="BB6" s="12">
        <v>1</v>
      </c>
      <c r="BC6" s="12" t="s">
        <v>53</v>
      </c>
      <c r="BD6" s="20" t="s">
        <v>32</v>
      </c>
      <c r="BE6" s="12">
        <v>0</v>
      </c>
      <c r="BF6" s="12">
        <v>1</v>
      </c>
      <c r="BG6" s="12">
        <v>0</v>
      </c>
      <c r="BH6" s="12">
        <v>1</v>
      </c>
      <c r="BI6" s="12" t="s">
        <v>55</v>
      </c>
      <c r="BJ6" s="20" t="s">
        <v>32</v>
      </c>
      <c r="BK6" s="12">
        <v>0</v>
      </c>
      <c r="BL6" s="12">
        <v>0</v>
      </c>
      <c r="BM6" s="12">
        <v>0</v>
      </c>
      <c r="BN6" s="12">
        <v>0</v>
      </c>
      <c r="BO6" s="12" t="s">
        <v>55</v>
      </c>
      <c r="BP6" s="20" t="s">
        <v>34</v>
      </c>
      <c r="BQ6" s="12">
        <v>0</v>
      </c>
      <c r="BR6" s="12">
        <v>1</v>
      </c>
      <c r="BS6" s="12">
        <v>0</v>
      </c>
      <c r="BT6" s="12">
        <v>1</v>
      </c>
      <c r="BU6" s="12" t="s">
        <v>54</v>
      </c>
      <c r="BV6" s="20" t="s">
        <v>32</v>
      </c>
    </row>
    <row r="7" spans="1:74" x14ac:dyDescent="0.25">
      <c r="A7" s="3">
        <v>5</v>
      </c>
      <c r="B7" s="18" t="s">
        <v>44</v>
      </c>
      <c r="C7" s="12">
        <v>1</v>
      </c>
      <c r="D7" s="12">
        <v>1</v>
      </c>
      <c r="E7" s="12">
        <v>1</v>
      </c>
      <c r="F7" s="12">
        <v>1</v>
      </c>
      <c r="G7" s="12" t="s">
        <v>31</v>
      </c>
      <c r="H7" s="20" t="s">
        <v>31</v>
      </c>
      <c r="I7" s="12">
        <v>1</v>
      </c>
      <c r="J7" s="12">
        <v>1</v>
      </c>
      <c r="K7" s="12">
        <v>1</v>
      </c>
      <c r="L7" s="12">
        <v>1</v>
      </c>
      <c r="M7" s="12" t="s">
        <v>52</v>
      </c>
      <c r="N7" s="20" t="s">
        <v>35</v>
      </c>
      <c r="O7" s="12">
        <v>1</v>
      </c>
      <c r="P7" s="12">
        <v>1</v>
      </c>
      <c r="Q7" s="12">
        <v>1</v>
      </c>
      <c r="R7" s="12">
        <v>1</v>
      </c>
      <c r="S7" s="12" t="s">
        <v>31</v>
      </c>
      <c r="T7" s="20" t="s">
        <v>31</v>
      </c>
      <c r="U7" s="12">
        <v>0</v>
      </c>
      <c r="V7" s="12">
        <v>1</v>
      </c>
      <c r="W7" s="12">
        <v>1</v>
      </c>
      <c r="X7" s="12">
        <v>1</v>
      </c>
      <c r="Y7" s="12" t="s">
        <v>62</v>
      </c>
      <c r="Z7" s="20" t="s">
        <v>33</v>
      </c>
      <c r="AA7" s="12">
        <v>1</v>
      </c>
      <c r="AB7" s="12">
        <v>1</v>
      </c>
      <c r="AC7" s="12">
        <v>1</v>
      </c>
      <c r="AD7" s="12">
        <v>1</v>
      </c>
      <c r="AE7" s="12" t="s">
        <v>54</v>
      </c>
      <c r="AF7" s="20" t="s">
        <v>33</v>
      </c>
      <c r="AG7" s="12">
        <v>1</v>
      </c>
      <c r="AH7" s="12">
        <v>1</v>
      </c>
      <c r="AI7" s="12">
        <v>0</v>
      </c>
      <c r="AJ7" s="12">
        <v>0</v>
      </c>
      <c r="AK7" s="12" t="s">
        <v>52</v>
      </c>
      <c r="AL7" s="20" t="s">
        <v>33</v>
      </c>
      <c r="AM7" s="12">
        <v>0</v>
      </c>
      <c r="AN7" s="12">
        <v>1</v>
      </c>
      <c r="AO7" s="12">
        <v>0</v>
      </c>
      <c r="AP7" s="12">
        <v>1</v>
      </c>
      <c r="AQ7" s="12" t="s">
        <v>54</v>
      </c>
      <c r="AR7" s="20" t="s">
        <v>32</v>
      </c>
      <c r="AS7" s="12">
        <v>0</v>
      </c>
      <c r="AT7" s="12">
        <v>1</v>
      </c>
      <c r="AU7" s="12">
        <v>0</v>
      </c>
      <c r="AV7" s="12">
        <v>1</v>
      </c>
      <c r="AW7" s="12" t="s">
        <v>54</v>
      </c>
      <c r="AX7" s="20" t="s">
        <v>32</v>
      </c>
      <c r="AY7" s="12">
        <v>0</v>
      </c>
      <c r="AZ7" s="12">
        <v>0</v>
      </c>
      <c r="BA7" s="12">
        <v>0</v>
      </c>
      <c r="BB7" s="12">
        <v>1</v>
      </c>
      <c r="BC7" s="12" t="s">
        <v>54</v>
      </c>
      <c r="BD7" s="20" t="s">
        <v>34</v>
      </c>
      <c r="BE7" s="12">
        <v>0</v>
      </c>
      <c r="BF7" s="12">
        <v>1</v>
      </c>
      <c r="BG7" s="12">
        <v>0</v>
      </c>
      <c r="BH7" s="12">
        <v>1</v>
      </c>
      <c r="BI7" s="12" t="s">
        <v>55</v>
      </c>
      <c r="BJ7" s="20" t="s">
        <v>32</v>
      </c>
      <c r="BK7" s="12">
        <v>1</v>
      </c>
      <c r="BL7" s="12">
        <v>0</v>
      </c>
      <c r="BM7" s="12">
        <v>0</v>
      </c>
      <c r="BN7" s="12">
        <v>1</v>
      </c>
      <c r="BO7" s="12" t="s">
        <v>55</v>
      </c>
      <c r="BP7" s="20" t="s">
        <v>33</v>
      </c>
      <c r="BQ7" s="12">
        <v>0</v>
      </c>
      <c r="BR7" s="12">
        <v>1</v>
      </c>
      <c r="BS7" s="12">
        <v>0</v>
      </c>
      <c r="BT7" s="12">
        <v>1</v>
      </c>
      <c r="BU7" s="12" t="s">
        <v>54</v>
      </c>
      <c r="BV7" s="20" t="s">
        <v>32</v>
      </c>
    </row>
    <row r="8" spans="1:74" x14ac:dyDescent="0.25">
      <c r="A8" s="3">
        <v>6</v>
      </c>
      <c r="B8" s="18" t="s">
        <v>8</v>
      </c>
      <c r="C8" s="12">
        <v>1</v>
      </c>
      <c r="D8" s="12">
        <v>1</v>
      </c>
      <c r="E8" s="12">
        <v>1</v>
      </c>
      <c r="F8" s="12">
        <v>1</v>
      </c>
      <c r="G8" s="12" t="s">
        <v>52</v>
      </c>
      <c r="H8" s="20" t="s">
        <v>35</v>
      </c>
      <c r="I8" s="12">
        <v>1</v>
      </c>
      <c r="J8" s="12">
        <v>1</v>
      </c>
      <c r="K8" s="12">
        <v>1</v>
      </c>
      <c r="L8" s="12">
        <v>1</v>
      </c>
      <c r="M8" s="12" t="s">
        <v>52</v>
      </c>
      <c r="N8" s="20" t="s">
        <v>35</v>
      </c>
      <c r="O8" s="12">
        <v>1</v>
      </c>
      <c r="P8" s="12">
        <v>1</v>
      </c>
      <c r="Q8" s="12">
        <v>0</v>
      </c>
      <c r="R8" s="12">
        <v>0</v>
      </c>
      <c r="S8" s="12" t="s">
        <v>52</v>
      </c>
      <c r="T8" s="20" t="s">
        <v>33</v>
      </c>
      <c r="U8" s="12">
        <v>0</v>
      </c>
      <c r="V8" s="12">
        <v>1</v>
      </c>
      <c r="W8" s="12">
        <v>1</v>
      </c>
      <c r="X8" s="12">
        <v>1</v>
      </c>
      <c r="Y8" s="12" t="s">
        <v>53</v>
      </c>
      <c r="Z8" s="20" t="s">
        <v>33</v>
      </c>
      <c r="AA8" s="12">
        <v>1</v>
      </c>
      <c r="AB8" s="12">
        <v>1</v>
      </c>
      <c r="AC8" s="12">
        <v>1</v>
      </c>
      <c r="AD8" s="12">
        <v>1</v>
      </c>
      <c r="AE8" s="12" t="s">
        <v>31</v>
      </c>
      <c r="AF8" s="20" t="s">
        <v>31</v>
      </c>
      <c r="AG8" s="12">
        <v>1</v>
      </c>
      <c r="AH8" s="12">
        <v>1</v>
      </c>
      <c r="AI8" s="12">
        <v>1</v>
      </c>
      <c r="AJ8" s="12">
        <v>1</v>
      </c>
      <c r="AK8" s="12" t="s">
        <v>31</v>
      </c>
      <c r="AL8" s="20" t="s">
        <v>31</v>
      </c>
      <c r="AM8" s="12">
        <v>0</v>
      </c>
      <c r="AN8" s="12">
        <v>1</v>
      </c>
      <c r="AO8" s="12">
        <v>0</v>
      </c>
      <c r="AP8" s="12">
        <v>1</v>
      </c>
      <c r="AQ8" s="12" t="s">
        <v>54</v>
      </c>
      <c r="AR8" s="20" t="s">
        <v>32</v>
      </c>
      <c r="AS8" s="12">
        <v>0</v>
      </c>
      <c r="AT8" s="12">
        <v>1</v>
      </c>
      <c r="AU8" s="12">
        <v>0</v>
      </c>
      <c r="AV8" s="12">
        <v>1</v>
      </c>
      <c r="AW8" s="12" t="s">
        <v>54</v>
      </c>
      <c r="AX8" s="20" t="s">
        <v>32</v>
      </c>
      <c r="AY8" s="12">
        <v>0</v>
      </c>
      <c r="AZ8" s="12">
        <v>0</v>
      </c>
      <c r="BA8" s="12">
        <v>1</v>
      </c>
      <c r="BB8" s="12">
        <v>0</v>
      </c>
      <c r="BC8" s="12" t="s">
        <v>53</v>
      </c>
      <c r="BD8" s="20" t="s">
        <v>33</v>
      </c>
      <c r="BE8" s="12">
        <v>0</v>
      </c>
      <c r="BF8" s="12">
        <v>1</v>
      </c>
      <c r="BG8" s="12">
        <v>0</v>
      </c>
      <c r="BH8" s="12">
        <v>1</v>
      </c>
      <c r="BI8" s="12" t="s">
        <v>62</v>
      </c>
      <c r="BJ8" s="20" t="s">
        <v>32</v>
      </c>
      <c r="BK8" s="12">
        <v>0</v>
      </c>
      <c r="BL8" s="12">
        <v>1</v>
      </c>
      <c r="BM8" s="12">
        <v>0</v>
      </c>
      <c r="BN8" s="12">
        <v>1</v>
      </c>
      <c r="BO8" s="12" t="s">
        <v>53</v>
      </c>
      <c r="BP8" s="20" t="s">
        <v>32</v>
      </c>
      <c r="BQ8" s="12">
        <v>0</v>
      </c>
      <c r="BR8" s="12">
        <v>1</v>
      </c>
      <c r="BS8" s="12">
        <v>0</v>
      </c>
      <c r="BT8" s="12">
        <v>1</v>
      </c>
      <c r="BU8" s="12" t="s">
        <v>53</v>
      </c>
      <c r="BV8" s="20" t="s">
        <v>32</v>
      </c>
    </row>
    <row r="9" spans="1:74" x14ac:dyDescent="0.25">
      <c r="A9" s="3">
        <v>7</v>
      </c>
      <c r="B9" s="18" t="s">
        <v>50</v>
      </c>
      <c r="C9" s="12">
        <v>1</v>
      </c>
      <c r="D9" s="12">
        <v>1</v>
      </c>
      <c r="E9" s="12">
        <v>1</v>
      </c>
      <c r="F9" s="12">
        <v>1</v>
      </c>
      <c r="G9" s="12" t="s">
        <v>31</v>
      </c>
      <c r="H9" s="20" t="s">
        <v>31</v>
      </c>
      <c r="I9" s="12">
        <v>0</v>
      </c>
      <c r="J9" s="12">
        <v>1</v>
      </c>
      <c r="K9" s="12">
        <v>1</v>
      </c>
      <c r="L9" s="12">
        <v>1</v>
      </c>
      <c r="M9" s="12" t="s">
        <v>52</v>
      </c>
      <c r="N9" s="20" t="s">
        <v>33</v>
      </c>
      <c r="O9" s="12">
        <v>1</v>
      </c>
      <c r="P9" s="12">
        <v>1</v>
      </c>
      <c r="Q9" s="12">
        <v>1</v>
      </c>
      <c r="R9" s="12">
        <v>1</v>
      </c>
      <c r="S9" s="12" t="s">
        <v>31</v>
      </c>
      <c r="T9" s="20" t="s">
        <v>31</v>
      </c>
      <c r="U9" s="12">
        <v>0</v>
      </c>
      <c r="V9" s="12">
        <v>1</v>
      </c>
      <c r="W9" s="12">
        <v>1</v>
      </c>
      <c r="X9" s="12">
        <v>1</v>
      </c>
      <c r="Y9" s="12" t="s">
        <v>62</v>
      </c>
      <c r="Z9" s="20" t="s">
        <v>33</v>
      </c>
      <c r="AA9" s="12">
        <v>0</v>
      </c>
      <c r="AB9" s="12">
        <v>1</v>
      </c>
      <c r="AC9" s="12">
        <v>0</v>
      </c>
      <c r="AD9" s="12">
        <v>1</v>
      </c>
      <c r="AE9" s="12" t="s">
        <v>54</v>
      </c>
      <c r="AF9" s="20" t="s">
        <v>32</v>
      </c>
      <c r="AG9" s="12">
        <v>0</v>
      </c>
      <c r="AH9" s="12">
        <v>1</v>
      </c>
      <c r="AI9" s="12">
        <v>1</v>
      </c>
      <c r="AJ9" s="12">
        <v>1</v>
      </c>
      <c r="AK9" s="12" t="s">
        <v>54</v>
      </c>
      <c r="AL9" s="20" t="s">
        <v>33</v>
      </c>
      <c r="AM9" s="12">
        <v>0</v>
      </c>
      <c r="AN9" s="12">
        <v>1</v>
      </c>
      <c r="AO9" s="12">
        <v>0</v>
      </c>
      <c r="AP9" s="12">
        <v>1</v>
      </c>
      <c r="AQ9" s="12" t="s">
        <v>54</v>
      </c>
      <c r="AR9" s="20" t="s">
        <v>32</v>
      </c>
      <c r="AS9" s="12">
        <v>0</v>
      </c>
      <c r="AT9" s="12">
        <v>1</v>
      </c>
      <c r="AU9" s="12">
        <v>0</v>
      </c>
      <c r="AV9" s="12">
        <v>1</v>
      </c>
      <c r="AW9" s="12" t="s">
        <v>54</v>
      </c>
      <c r="AX9" s="20" t="s">
        <v>32</v>
      </c>
      <c r="AY9" s="12">
        <v>1</v>
      </c>
      <c r="AZ9" s="12">
        <v>1</v>
      </c>
      <c r="BA9" s="12">
        <v>0</v>
      </c>
      <c r="BB9" s="12">
        <v>0</v>
      </c>
      <c r="BC9" s="12" t="s">
        <v>54</v>
      </c>
      <c r="BD9" s="20" t="s">
        <v>33</v>
      </c>
      <c r="BE9" s="12">
        <v>0</v>
      </c>
      <c r="BF9" s="12">
        <v>1</v>
      </c>
      <c r="BG9" s="12">
        <v>0</v>
      </c>
      <c r="BH9" s="12">
        <v>1</v>
      </c>
      <c r="BI9" s="12" t="s">
        <v>62</v>
      </c>
      <c r="BJ9" s="20" t="s">
        <v>32</v>
      </c>
      <c r="BK9" s="12">
        <v>0</v>
      </c>
      <c r="BL9" s="12">
        <v>1</v>
      </c>
      <c r="BM9" s="12">
        <v>1</v>
      </c>
      <c r="BN9" s="12">
        <v>1</v>
      </c>
      <c r="BO9" s="12" t="s">
        <v>62</v>
      </c>
      <c r="BP9" s="20" t="s">
        <v>33</v>
      </c>
      <c r="BQ9" s="12">
        <v>0</v>
      </c>
      <c r="BR9" s="12">
        <v>1</v>
      </c>
      <c r="BS9" s="12">
        <v>0</v>
      </c>
      <c r="BT9" s="12">
        <v>1</v>
      </c>
      <c r="BU9" s="12" t="s">
        <v>54</v>
      </c>
      <c r="BV9" s="20" t="s">
        <v>32</v>
      </c>
    </row>
    <row r="10" spans="1:74" x14ac:dyDescent="0.25">
      <c r="A10" s="3">
        <v>8</v>
      </c>
      <c r="B10" s="18" t="s">
        <v>18</v>
      </c>
      <c r="C10" s="12">
        <v>1</v>
      </c>
      <c r="D10" s="12">
        <v>1</v>
      </c>
      <c r="E10" s="12">
        <v>1</v>
      </c>
      <c r="F10" s="12">
        <v>1</v>
      </c>
      <c r="G10" s="12" t="s">
        <v>52</v>
      </c>
      <c r="H10" s="20" t="s">
        <v>35</v>
      </c>
      <c r="I10" s="12">
        <v>1</v>
      </c>
      <c r="J10" s="12">
        <v>1</v>
      </c>
      <c r="K10" s="12">
        <v>0</v>
      </c>
      <c r="L10" s="12">
        <v>0</v>
      </c>
      <c r="M10" s="12" t="s">
        <v>52</v>
      </c>
      <c r="N10" s="20" t="s">
        <v>33</v>
      </c>
      <c r="O10" s="12">
        <v>0</v>
      </c>
      <c r="P10" s="12">
        <v>1</v>
      </c>
      <c r="Q10" s="12">
        <v>1</v>
      </c>
      <c r="R10" s="12">
        <v>1</v>
      </c>
      <c r="S10" s="12" t="s">
        <v>54</v>
      </c>
      <c r="T10" s="20" t="s">
        <v>33</v>
      </c>
      <c r="U10" s="12">
        <v>0</v>
      </c>
      <c r="V10" s="12">
        <v>1</v>
      </c>
      <c r="W10" s="12">
        <v>0</v>
      </c>
      <c r="X10" s="12">
        <v>1</v>
      </c>
      <c r="Y10" s="12" t="s">
        <v>53</v>
      </c>
      <c r="Z10" s="20" t="s">
        <v>32</v>
      </c>
      <c r="AA10" s="12">
        <v>0</v>
      </c>
      <c r="AB10" s="12">
        <v>1</v>
      </c>
      <c r="AC10" s="12">
        <v>0</v>
      </c>
      <c r="AD10" s="12">
        <v>1</v>
      </c>
      <c r="AE10" s="12" t="s">
        <v>54</v>
      </c>
      <c r="AF10" s="20" t="s">
        <v>32</v>
      </c>
      <c r="AG10" s="12">
        <v>0</v>
      </c>
      <c r="AH10" s="12">
        <v>1</v>
      </c>
      <c r="AI10" s="12">
        <v>0</v>
      </c>
      <c r="AJ10" s="12">
        <v>1</v>
      </c>
      <c r="AK10" s="12" t="s">
        <v>54</v>
      </c>
      <c r="AL10" s="20" t="s">
        <v>32</v>
      </c>
      <c r="AM10" s="12">
        <v>0</v>
      </c>
      <c r="AN10" s="12">
        <v>1</v>
      </c>
      <c r="AO10" s="12">
        <v>0</v>
      </c>
      <c r="AP10" s="12">
        <v>1</v>
      </c>
      <c r="AQ10" s="12" t="s">
        <v>54</v>
      </c>
      <c r="AR10" s="20" t="s">
        <v>32</v>
      </c>
      <c r="AS10" s="12">
        <v>0</v>
      </c>
      <c r="AT10" s="12">
        <v>1</v>
      </c>
      <c r="AU10" s="12">
        <v>0</v>
      </c>
      <c r="AV10" s="12">
        <v>1</v>
      </c>
      <c r="AW10" s="12" t="s">
        <v>54</v>
      </c>
      <c r="AX10" s="20" t="s">
        <v>32</v>
      </c>
      <c r="AY10" s="12">
        <v>0</v>
      </c>
      <c r="AZ10" s="12">
        <v>1</v>
      </c>
      <c r="BA10" s="12">
        <v>1</v>
      </c>
      <c r="BB10" s="12">
        <v>1</v>
      </c>
      <c r="BC10" s="12" t="s">
        <v>53</v>
      </c>
      <c r="BD10" s="20" t="s">
        <v>33</v>
      </c>
      <c r="BE10" s="12">
        <v>1</v>
      </c>
      <c r="BF10" s="12">
        <v>1</v>
      </c>
      <c r="BG10" s="12">
        <v>0</v>
      </c>
      <c r="BH10" s="12">
        <v>0</v>
      </c>
      <c r="BI10" s="12" t="s">
        <v>52</v>
      </c>
      <c r="BJ10" s="20" t="s">
        <v>33</v>
      </c>
      <c r="BK10" s="12">
        <v>1</v>
      </c>
      <c r="BL10" s="12">
        <v>1</v>
      </c>
      <c r="BM10" s="12">
        <v>1</v>
      </c>
      <c r="BN10" s="12">
        <v>1</v>
      </c>
      <c r="BO10" s="12" t="s">
        <v>53</v>
      </c>
      <c r="BP10" s="20" t="s">
        <v>61</v>
      </c>
      <c r="BQ10" s="12">
        <v>0</v>
      </c>
      <c r="BR10" s="12">
        <v>1</v>
      </c>
      <c r="BS10" s="12">
        <v>0</v>
      </c>
      <c r="BT10" s="12">
        <v>1</v>
      </c>
      <c r="BU10" s="12" t="s">
        <v>53</v>
      </c>
      <c r="BV10" s="20" t="s">
        <v>32</v>
      </c>
    </row>
    <row r="11" spans="1:74" x14ac:dyDescent="0.25">
      <c r="A11" s="3">
        <v>9</v>
      </c>
      <c r="B11" s="18" t="s">
        <v>19</v>
      </c>
      <c r="C11" s="12">
        <v>1</v>
      </c>
      <c r="D11" s="12">
        <v>1</v>
      </c>
      <c r="E11" s="12">
        <v>1</v>
      </c>
      <c r="F11" s="12">
        <v>1</v>
      </c>
      <c r="G11" s="12" t="s">
        <v>52</v>
      </c>
      <c r="H11" s="20" t="s">
        <v>35</v>
      </c>
      <c r="I11" s="12">
        <v>1</v>
      </c>
      <c r="J11" s="12">
        <v>1</v>
      </c>
      <c r="K11" s="12">
        <v>1</v>
      </c>
      <c r="L11" s="12">
        <v>1</v>
      </c>
      <c r="M11" s="12" t="s">
        <v>52</v>
      </c>
      <c r="N11" s="20" t="s">
        <v>35</v>
      </c>
      <c r="O11" s="12">
        <v>1</v>
      </c>
      <c r="P11" s="12">
        <v>1</v>
      </c>
      <c r="Q11" s="12">
        <v>1</v>
      </c>
      <c r="R11" s="12">
        <v>1</v>
      </c>
      <c r="S11" s="12" t="s">
        <v>31</v>
      </c>
      <c r="T11" s="20" t="s">
        <v>31</v>
      </c>
      <c r="U11" s="12">
        <v>0</v>
      </c>
      <c r="V11" s="12">
        <v>1</v>
      </c>
      <c r="W11" s="12">
        <v>1</v>
      </c>
      <c r="X11" s="12">
        <v>0</v>
      </c>
      <c r="Y11" s="12" t="s">
        <v>53</v>
      </c>
      <c r="Z11" s="20" t="s">
        <v>33</v>
      </c>
      <c r="AA11" s="12">
        <v>1</v>
      </c>
      <c r="AB11" s="12">
        <v>0</v>
      </c>
      <c r="AC11" s="12">
        <v>1</v>
      </c>
      <c r="AD11" s="12">
        <v>1</v>
      </c>
      <c r="AE11" s="12" t="s">
        <v>52</v>
      </c>
      <c r="AF11" s="20" t="s">
        <v>33</v>
      </c>
      <c r="AG11" s="12">
        <v>1</v>
      </c>
      <c r="AH11" s="12">
        <v>1</v>
      </c>
      <c r="AI11" s="12">
        <v>0</v>
      </c>
      <c r="AJ11" s="12">
        <v>0</v>
      </c>
      <c r="AK11" s="12" t="s">
        <v>52</v>
      </c>
      <c r="AL11" s="20" t="s">
        <v>33</v>
      </c>
      <c r="AM11" s="12">
        <v>0</v>
      </c>
      <c r="AN11" s="12">
        <v>1</v>
      </c>
      <c r="AO11" s="12">
        <v>0</v>
      </c>
      <c r="AP11" s="12">
        <v>0</v>
      </c>
      <c r="AQ11" s="12" t="s">
        <v>62</v>
      </c>
      <c r="AR11" s="20" t="s">
        <v>34</v>
      </c>
      <c r="AS11" s="12">
        <v>0</v>
      </c>
      <c r="AT11" s="12">
        <v>0</v>
      </c>
      <c r="AU11" s="12">
        <v>0</v>
      </c>
      <c r="AV11" s="12">
        <v>0</v>
      </c>
      <c r="AW11" s="12" t="s">
        <v>52</v>
      </c>
      <c r="AX11" s="20" t="s">
        <v>34</v>
      </c>
      <c r="AY11" s="12">
        <v>0</v>
      </c>
      <c r="AZ11" s="12">
        <v>0</v>
      </c>
      <c r="BA11" s="12">
        <v>0</v>
      </c>
      <c r="BB11" s="12">
        <v>0</v>
      </c>
      <c r="BC11" s="12" t="s">
        <v>62</v>
      </c>
      <c r="BD11" s="20" t="s">
        <v>34</v>
      </c>
      <c r="BE11" s="12">
        <v>1</v>
      </c>
      <c r="BF11" s="12">
        <v>1</v>
      </c>
      <c r="BG11" s="12">
        <v>0</v>
      </c>
      <c r="BH11" s="12">
        <v>0</v>
      </c>
      <c r="BI11" s="12" t="s">
        <v>52</v>
      </c>
      <c r="BJ11" s="20" t="s">
        <v>33</v>
      </c>
      <c r="BK11" s="12">
        <v>0</v>
      </c>
      <c r="BL11" s="12">
        <v>0</v>
      </c>
      <c r="BM11" s="12">
        <v>0</v>
      </c>
      <c r="BN11" s="12">
        <v>0</v>
      </c>
      <c r="BO11" s="12" t="s">
        <v>62</v>
      </c>
      <c r="BP11" s="20" t="s">
        <v>34</v>
      </c>
      <c r="BQ11" s="12">
        <v>0</v>
      </c>
      <c r="BR11" s="12">
        <v>0</v>
      </c>
      <c r="BS11" s="12">
        <v>0</v>
      </c>
      <c r="BT11" s="12">
        <v>0</v>
      </c>
      <c r="BU11" s="12" t="s">
        <v>62</v>
      </c>
      <c r="BV11" s="20" t="s">
        <v>34</v>
      </c>
    </row>
    <row r="12" spans="1:74" x14ac:dyDescent="0.25">
      <c r="A12" s="3">
        <v>10</v>
      </c>
      <c r="B12" s="18" t="s">
        <v>45</v>
      </c>
      <c r="C12" s="12">
        <v>1</v>
      </c>
      <c r="D12" s="12">
        <v>1</v>
      </c>
      <c r="E12" s="12">
        <v>1</v>
      </c>
      <c r="F12" s="12">
        <v>1</v>
      </c>
      <c r="G12" s="12" t="s">
        <v>52</v>
      </c>
      <c r="H12" s="20" t="s">
        <v>35</v>
      </c>
      <c r="I12" s="12">
        <v>1</v>
      </c>
      <c r="J12" s="12">
        <v>1</v>
      </c>
      <c r="K12" s="12">
        <v>1</v>
      </c>
      <c r="L12" s="12">
        <v>1</v>
      </c>
      <c r="M12" s="12" t="s">
        <v>52</v>
      </c>
      <c r="N12" s="20" t="s">
        <v>35</v>
      </c>
      <c r="O12" s="12">
        <v>1</v>
      </c>
      <c r="P12" s="12">
        <v>1</v>
      </c>
      <c r="Q12" s="12">
        <v>1</v>
      </c>
      <c r="R12" s="12">
        <v>1</v>
      </c>
      <c r="S12" s="12" t="s">
        <v>31</v>
      </c>
      <c r="T12" s="20" t="s">
        <v>31</v>
      </c>
      <c r="U12" s="12">
        <v>0</v>
      </c>
      <c r="V12" s="12">
        <v>1</v>
      </c>
      <c r="W12" s="12">
        <v>1</v>
      </c>
      <c r="X12" s="12">
        <v>0</v>
      </c>
      <c r="Y12" s="12" t="s">
        <v>62</v>
      </c>
      <c r="Z12" s="20" t="s">
        <v>33</v>
      </c>
      <c r="AA12" s="12">
        <v>1</v>
      </c>
      <c r="AB12" s="12">
        <v>0</v>
      </c>
      <c r="AC12" s="12">
        <v>1</v>
      </c>
      <c r="AD12" s="12">
        <v>1</v>
      </c>
      <c r="AE12" s="12" t="s">
        <v>52</v>
      </c>
      <c r="AF12" s="20" t="s">
        <v>33</v>
      </c>
      <c r="AG12" s="12">
        <v>1</v>
      </c>
      <c r="AH12" s="12">
        <v>1</v>
      </c>
      <c r="AI12" s="12">
        <v>0</v>
      </c>
      <c r="AJ12" s="12">
        <v>0</v>
      </c>
      <c r="AK12" s="12" t="s">
        <v>52</v>
      </c>
      <c r="AL12" s="20" t="s">
        <v>33</v>
      </c>
      <c r="AM12" s="12">
        <v>0</v>
      </c>
      <c r="AN12" s="12">
        <v>1</v>
      </c>
      <c r="AO12" s="12">
        <v>1</v>
      </c>
      <c r="AP12" s="12">
        <v>0</v>
      </c>
      <c r="AQ12" s="12" t="s">
        <v>62</v>
      </c>
      <c r="AR12" s="20" t="s">
        <v>33</v>
      </c>
      <c r="AS12" s="12">
        <v>0</v>
      </c>
      <c r="AT12" s="12">
        <v>0</v>
      </c>
      <c r="AU12" s="12">
        <v>0</v>
      </c>
      <c r="AV12" s="12">
        <v>1</v>
      </c>
      <c r="AW12" s="12" t="s">
        <v>54</v>
      </c>
      <c r="AX12" s="20" t="s">
        <v>34</v>
      </c>
      <c r="AY12" s="12">
        <v>0</v>
      </c>
      <c r="AZ12" s="12">
        <v>0</v>
      </c>
      <c r="BA12" s="12">
        <v>1</v>
      </c>
      <c r="BB12" s="12">
        <v>0</v>
      </c>
      <c r="BC12" s="12" t="s">
        <v>53</v>
      </c>
      <c r="BD12" s="20" t="s">
        <v>33</v>
      </c>
      <c r="BE12" s="12">
        <v>0</v>
      </c>
      <c r="BF12" s="12">
        <v>1</v>
      </c>
      <c r="BG12" s="12">
        <v>0</v>
      </c>
      <c r="BH12" s="12">
        <v>1</v>
      </c>
      <c r="BI12" s="12" t="s">
        <v>62</v>
      </c>
      <c r="BJ12" s="20" t="s">
        <v>32</v>
      </c>
      <c r="BK12" s="12">
        <v>0</v>
      </c>
      <c r="BL12" s="12">
        <v>0</v>
      </c>
      <c r="BM12" s="12">
        <v>1</v>
      </c>
      <c r="BN12" s="12">
        <v>0</v>
      </c>
      <c r="BO12" s="12" t="s">
        <v>53</v>
      </c>
      <c r="BP12" s="20" t="s">
        <v>33</v>
      </c>
      <c r="BQ12" s="12">
        <v>0</v>
      </c>
      <c r="BR12" s="12">
        <v>1</v>
      </c>
      <c r="BS12" s="12">
        <v>0</v>
      </c>
      <c r="BT12" s="12">
        <v>1</v>
      </c>
      <c r="BU12" s="12" t="s">
        <v>53</v>
      </c>
      <c r="BV12" s="20" t="s">
        <v>32</v>
      </c>
    </row>
    <row r="13" spans="1:74" x14ac:dyDescent="0.25">
      <c r="A13" s="3">
        <v>11</v>
      </c>
      <c r="B13" s="18" t="s">
        <v>51</v>
      </c>
      <c r="C13" s="12">
        <v>1</v>
      </c>
      <c r="D13" s="12">
        <v>1</v>
      </c>
      <c r="E13" s="12">
        <v>1</v>
      </c>
      <c r="F13" s="12">
        <v>1</v>
      </c>
      <c r="G13" s="12" t="s">
        <v>52</v>
      </c>
      <c r="H13" s="20" t="s">
        <v>35</v>
      </c>
      <c r="I13" s="12">
        <v>1</v>
      </c>
      <c r="J13" s="12">
        <v>1</v>
      </c>
      <c r="K13" s="12">
        <v>0</v>
      </c>
      <c r="L13" s="12">
        <v>0</v>
      </c>
      <c r="M13" s="12" t="s">
        <v>52</v>
      </c>
      <c r="N13" s="20" t="s">
        <v>33</v>
      </c>
      <c r="O13" s="12">
        <v>1</v>
      </c>
      <c r="P13" s="12">
        <v>1</v>
      </c>
      <c r="Q13" s="12">
        <v>0</v>
      </c>
      <c r="R13" s="12">
        <v>0</v>
      </c>
      <c r="S13" s="12" t="s">
        <v>52</v>
      </c>
      <c r="T13" s="20" t="s">
        <v>33</v>
      </c>
      <c r="U13" s="12">
        <v>0</v>
      </c>
      <c r="V13" s="12">
        <v>1</v>
      </c>
      <c r="W13" s="12">
        <v>0</v>
      </c>
      <c r="X13" s="12">
        <v>1</v>
      </c>
      <c r="Y13" s="12" t="s">
        <v>53</v>
      </c>
      <c r="Z13" s="20" t="s">
        <v>32</v>
      </c>
      <c r="AA13" s="12">
        <v>1</v>
      </c>
      <c r="AB13" s="12">
        <v>1</v>
      </c>
      <c r="AC13" s="12">
        <v>1</v>
      </c>
      <c r="AD13" s="12">
        <v>1</v>
      </c>
      <c r="AE13" s="12" t="s">
        <v>31</v>
      </c>
      <c r="AF13" s="20" t="s">
        <v>31</v>
      </c>
      <c r="AG13" s="12">
        <v>1</v>
      </c>
      <c r="AH13" s="12">
        <v>1</v>
      </c>
      <c r="AI13" s="12">
        <v>1</v>
      </c>
      <c r="AJ13" s="12">
        <v>1</v>
      </c>
      <c r="AK13" s="12" t="s">
        <v>31</v>
      </c>
      <c r="AL13" s="20" t="s">
        <v>31</v>
      </c>
      <c r="AM13" s="12">
        <v>0</v>
      </c>
      <c r="AN13" s="12">
        <v>1</v>
      </c>
      <c r="AO13" s="12">
        <v>0</v>
      </c>
      <c r="AP13" s="12">
        <v>1</v>
      </c>
      <c r="AQ13" s="12" t="s">
        <v>54</v>
      </c>
      <c r="AR13" s="20" t="s">
        <v>32</v>
      </c>
      <c r="AS13" s="12">
        <v>1</v>
      </c>
      <c r="AT13" s="12">
        <v>1</v>
      </c>
      <c r="AU13" s="12">
        <v>0</v>
      </c>
      <c r="AV13" s="12">
        <v>0</v>
      </c>
      <c r="AW13" s="12" t="s">
        <v>52</v>
      </c>
      <c r="AX13" s="20" t="s">
        <v>33</v>
      </c>
      <c r="AY13" s="12">
        <v>0</v>
      </c>
      <c r="AZ13" s="12">
        <v>0</v>
      </c>
      <c r="BA13" s="12">
        <v>1</v>
      </c>
      <c r="BB13" s="12">
        <v>0</v>
      </c>
      <c r="BC13" s="12" t="s">
        <v>53</v>
      </c>
      <c r="BD13" s="20" t="s">
        <v>33</v>
      </c>
      <c r="BE13" s="12">
        <v>0</v>
      </c>
      <c r="BF13" s="12">
        <v>0</v>
      </c>
      <c r="BG13" s="12">
        <v>0</v>
      </c>
      <c r="BH13" s="12">
        <v>1</v>
      </c>
      <c r="BI13" s="12" t="s">
        <v>52</v>
      </c>
      <c r="BJ13" s="20" t="s">
        <v>33</v>
      </c>
      <c r="BK13" s="12">
        <v>0</v>
      </c>
      <c r="BL13" s="12">
        <v>1</v>
      </c>
      <c r="BM13" s="12">
        <v>0</v>
      </c>
      <c r="BN13" s="12">
        <v>1</v>
      </c>
      <c r="BO13" s="12" t="s">
        <v>53</v>
      </c>
      <c r="BP13" s="20" t="s">
        <v>32</v>
      </c>
      <c r="BQ13" s="12">
        <v>0</v>
      </c>
      <c r="BR13" s="12">
        <v>1</v>
      </c>
      <c r="BS13" s="12">
        <v>0</v>
      </c>
      <c r="BT13" s="12">
        <v>1</v>
      </c>
      <c r="BU13" s="12" t="s">
        <v>53</v>
      </c>
      <c r="BV13" s="20" t="s">
        <v>32</v>
      </c>
    </row>
    <row r="14" spans="1:74" x14ac:dyDescent="0.25">
      <c r="A14" s="3">
        <v>12</v>
      </c>
      <c r="B14" s="18" t="s">
        <v>46</v>
      </c>
      <c r="C14" s="12">
        <v>1</v>
      </c>
      <c r="D14" s="12">
        <v>1</v>
      </c>
      <c r="E14" s="12">
        <v>1</v>
      </c>
      <c r="F14" s="12">
        <v>1</v>
      </c>
      <c r="G14" s="12" t="s">
        <v>54</v>
      </c>
      <c r="H14" s="20" t="s">
        <v>33</v>
      </c>
      <c r="I14" s="12">
        <v>1</v>
      </c>
      <c r="J14" s="12">
        <v>1</v>
      </c>
      <c r="K14" s="12">
        <v>1</v>
      </c>
      <c r="L14" s="12">
        <v>1</v>
      </c>
      <c r="M14" s="12" t="s">
        <v>54</v>
      </c>
      <c r="N14" s="20" t="s">
        <v>33</v>
      </c>
      <c r="O14" s="12">
        <v>1</v>
      </c>
      <c r="P14" s="12">
        <v>1</v>
      </c>
      <c r="Q14" s="12">
        <v>1</v>
      </c>
      <c r="R14" s="12">
        <v>1</v>
      </c>
      <c r="S14" s="12" t="s">
        <v>52</v>
      </c>
      <c r="T14" s="20" t="s">
        <v>35</v>
      </c>
      <c r="U14" s="12">
        <v>0</v>
      </c>
      <c r="V14" s="12">
        <v>1</v>
      </c>
      <c r="W14" s="12">
        <v>0</v>
      </c>
      <c r="X14" s="12">
        <v>1</v>
      </c>
      <c r="Y14" s="12" t="s">
        <v>53</v>
      </c>
      <c r="Z14" s="20" t="s">
        <v>32</v>
      </c>
      <c r="AA14" s="12">
        <v>1</v>
      </c>
      <c r="AB14" s="12">
        <v>1</v>
      </c>
      <c r="AC14" s="12">
        <v>1</v>
      </c>
      <c r="AD14" s="12">
        <v>1</v>
      </c>
      <c r="AE14" s="12" t="s">
        <v>31</v>
      </c>
      <c r="AF14" s="20" t="s">
        <v>31</v>
      </c>
      <c r="AG14" s="12">
        <v>1</v>
      </c>
      <c r="AH14" s="12">
        <v>1</v>
      </c>
      <c r="AI14" s="12">
        <v>1</v>
      </c>
      <c r="AJ14" s="12">
        <v>1</v>
      </c>
      <c r="AK14" s="12" t="s">
        <v>31</v>
      </c>
      <c r="AL14" s="20" t="s">
        <v>31</v>
      </c>
      <c r="AM14" s="12">
        <v>0</v>
      </c>
      <c r="AN14" s="12">
        <v>1</v>
      </c>
      <c r="AO14" s="12">
        <v>0</v>
      </c>
      <c r="AP14" s="12">
        <v>1</v>
      </c>
      <c r="AQ14" s="12" t="s">
        <v>54</v>
      </c>
      <c r="AR14" s="20" t="s">
        <v>32</v>
      </c>
      <c r="AS14" s="12">
        <v>0</v>
      </c>
      <c r="AT14" s="12">
        <v>1</v>
      </c>
      <c r="AU14" s="12">
        <v>1</v>
      </c>
      <c r="AV14" s="12">
        <v>1</v>
      </c>
      <c r="AW14" s="12" t="s">
        <v>54</v>
      </c>
      <c r="AX14" s="20" t="s">
        <v>33</v>
      </c>
      <c r="AY14" s="12">
        <v>0</v>
      </c>
      <c r="AZ14" s="12">
        <v>1</v>
      </c>
      <c r="BA14" s="12">
        <v>1</v>
      </c>
      <c r="BB14" s="12">
        <v>1</v>
      </c>
      <c r="BC14" s="12" t="s">
        <v>53</v>
      </c>
      <c r="BD14" s="20" t="s">
        <v>33</v>
      </c>
      <c r="BE14" s="12">
        <v>0</v>
      </c>
      <c r="BF14" s="12">
        <v>1</v>
      </c>
      <c r="BG14" s="12">
        <v>0</v>
      </c>
      <c r="BH14" s="12">
        <v>1</v>
      </c>
      <c r="BI14" s="12" t="s">
        <v>62</v>
      </c>
      <c r="BJ14" s="20" t="s">
        <v>32</v>
      </c>
      <c r="BK14" s="12">
        <v>0</v>
      </c>
      <c r="BL14" s="12">
        <v>1</v>
      </c>
      <c r="BM14" s="12">
        <v>0</v>
      </c>
      <c r="BN14" s="12">
        <v>1</v>
      </c>
      <c r="BO14" s="12" t="s">
        <v>53</v>
      </c>
      <c r="BP14" s="20" t="s">
        <v>32</v>
      </c>
      <c r="BQ14" s="12">
        <v>0</v>
      </c>
      <c r="BR14" s="12">
        <v>1</v>
      </c>
      <c r="BS14" s="12">
        <v>0</v>
      </c>
      <c r="BT14" s="12">
        <v>1</v>
      </c>
      <c r="BU14" s="12" t="s">
        <v>53</v>
      </c>
      <c r="BV14" s="20" t="s">
        <v>32</v>
      </c>
    </row>
    <row r="15" spans="1:74" x14ac:dyDescent="0.25">
      <c r="A15" s="3">
        <v>13</v>
      </c>
      <c r="B15" s="18" t="s">
        <v>47</v>
      </c>
      <c r="C15" s="12">
        <v>1</v>
      </c>
      <c r="D15" s="12">
        <v>1</v>
      </c>
      <c r="E15" s="12">
        <v>1</v>
      </c>
      <c r="F15" s="12">
        <v>1</v>
      </c>
      <c r="G15" s="12" t="s">
        <v>52</v>
      </c>
      <c r="H15" s="20" t="s">
        <v>35</v>
      </c>
      <c r="I15" s="12">
        <v>1</v>
      </c>
      <c r="J15" s="12">
        <v>1</v>
      </c>
      <c r="K15" s="12">
        <v>0</v>
      </c>
      <c r="L15" s="12">
        <v>0</v>
      </c>
      <c r="M15" s="12" t="s">
        <v>52</v>
      </c>
      <c r="N15" s="20" t="s">
        <v>33</v>
      </c>
      <c r="O15" s="12">
        <v>1</v>
      </c>
      <c r="P15" s="12">
        <v>1</v>
      </c>
      <c r="Q15" s="12">
        <v>0</v>
      </c>
      <c r="R15" s="12">
        <v>0</v>
      </c>
      <c r="S15" s="12" t="s">
        <v>52</v>
      </c>
      <c r="T15" s="20" t="s">
        <v>33</v>
      </c>
      <c r="U15" s="12">
        <v>0</v>
      </c>
      <c r="V15" s="12">
        <v>0</v>
      </c>
      <c r="W15" s="12">
        <v>0</v>
      </c>
      <c r="X15" s="12">
        <v>0</v>
      </c>
      <c r="Y15" s="12" t="s">
        <v>62</v>
      </c>
      <c r="Z15" s="20" t="s">
        <v>34</v>
      </c>
      <c r="AA15" s="12">
        <v>0</v>
      </c>
      <c r="AB15" s="12">
        <v>0</v>
      </c>
      <c r="AC15" s="12">
        <v>0</v>
      </c>
      <c r="AD15" s="12">
        <v>1</v>
      </c>
      <c r="AE15" s="12" t="s">
        <v>52</v>
      </c>
      <c r="AF15" s="20" t="s">
        <v>34</v>
      </c>
      <c r="AG15" s="12">
        <v>1</v>
      </c>
      <c r="AH15" s="12">
        <v>1</v>
      </c>
      <c r="AI15" s="12">
        <v>0</v>
      </c>
      <c r="AJ15" s="12">
        <v>0</v>
      </c>
      <c r="AK15" s="12" t="s">
        <v>54</v>
      </c>
      <c r="AL15" s="20" t="s">
        <v>33</v>
      </c>
      <c r="AM15" s="12">
        <v>0</v>
      </c>
      <c r="AN15" s="12">
        <v>0</v>
      </c>
      <c r="AO15" s="12">
        <v>1</v>
      </c>
      <c r="AP15" s="12">
        <v>0</v>
      </c>
      <c r="AQ15" s="12" t="s">
        <v>62</v>
      </c>
      <c r="AR15" s="20" t="s">
        <v>33</v>
      </c>
      <c r="AS15" s="12">
        <v>0</v>
      </c>
      <c r="AT15" s="12">
        <v>0</v>
      </c>
      <c r="AU15" s="12">
        <v>0</v>
      </c>
      <c r="AV15" s="12">
        <v>0</v>
      </c>
      <c r="AW15" s="12" t="s">
        <v>62</v>
      </c>
      <c r="AX15" s="20" t="s">
        <v>34</v>
      </c>
      <c r="AY15" s="12">
        <v>0</v>
      </c>
      <c r="AZ15" s="12">
        <v>0</v>
      </c>
      <c r="BA15" s="12">
        <v>1</v>
      </c>
      <c r="BB15" s="12">
        <v>0</v>
      </c>
      <c r="BC15" s="12" t="s">
        <v>53</v>
      </c>
      <c r="BD15" s="20" t="s">
        <v>33</v>
      </c>
      <c r="BE15" s="12">
        <v>0</v>
      </c>
      <c r="BF15" s="12">
        <v>1</v>
      </c>
      <c r="BG15" s="12">
        <v>0</v>
      </c>
      <c r="BH15" s="12">
        <v>1</v>
      </c>
      <c r="BI15" s="12" t="s">
        <v>62</v>
      </c>
      <c r="BJ15" s="20" t="s">
        <v>32</v>
      </c>
      <c r="BK15" s="12">
        <v>0</v>
      </c>
      <c r="BL15" s="12">
        <v>0</v>
      </c>
      <c r="BM15" s="12">
        <v>0</v>
      </c>
      <c r="BN15" s="12">
        <v>0</v>
      </c>
      <c r="BO15" s="12" t="s">
        <v>62</v>
      </c>
      <c r="BP15" s="20" t="s">
        <v>34</v>
      </c>
      <c r="BQ15" s="12">
        <v>0</v>
      </c>
      <c r="BR15" s="12">
        <v>0</v>
      </c>
      <c r="BS15" s="12">
        <v>1</v>
      </c>
      <c r="BT15" s="12">
        <v>0</v>
      </c>
      <c r="BU15" s="12" t="s">
        <v>62</v>
      </c>
      <c r="BV15" s="20" t="s">
        <v>33</v>
      </c>
    </row>
    <row r="16" spans="1:74" x14ac:dyDescent="0.25">
      <c r="A16" s="3">
        <v>14</v>
      </c>
      <c r="B16" s="18" t="s">
        <v>24</v>
      </c>
      <c r="C16" s="12">
        <v>1</v>
      </c>
      <c r="D16" s="12">
        <v>1</v>
      </c>
      <c r="E16" s="12">
        <v>1</v>
      </c>
      <c r="F16" s="12">
        <v>1</v>
      </c>
      <c r="G16" s="12" t="s">
        <v>52</v>
      </c>
      <c r="H16" s="20" t="s">
        <v>35</v>
      </c>
      <c r="I16" s="12">
        <v>1</v>
      </c>
      <c r="J16" s="12">
        <v>1</v>
      </c>
      <c r="K16" s="12">
        <v>0</v>
      </c>
      <c r="L16" s="12">
        <v>0</v>
      </c>
      <c r="M16" s="12" t="s">
        <v>52</v>
      </c>
      <c r="N16" s="20" t="s">
        <v>33</v>
      </c>
      <c r="O16" s="12">
        <v>1</v>
      </c>
      <c r="P16" s="12">
        <v>1</v>
      </c>
      <c r="Q16" s="12">
        <v>0</v>
      </c>
      <c r="R16" s="12">
        <v>0</v>
      </c>
      <c r="S16" s="12" t="s">
        <v>52</v>
      </c>
      <c r="T16" s="20" t="s">
        <v>33</v>
      </c>
      <c r="U16" s="12">
        <v>0</v>
      </c>
      <c r="V16" s="12">
        <v>1</v>
      </c>
      <c r="W16" s="12">
        <v>0</v>
      </c>
      <c r="X16" s="12">
        <v>0</v>
      </c>
      <c r="Y16" s="12" t="s">
        <v>62</v>
      </c>
      <c r="Z16" s="20" t="s">
        <v>34</v>
      </c>
      <c r="AA16" s="12">
        <v>1</v>
      </c>
      <c r="AB16" s="12">
        <v>1</v>
      </c>
      <c r="AC16" s="12">
        <v>0</v>
      </c>
      <c r="AD16" s="12">
        <v>0</v>
      </c>
      <c r="AE16" s="12" t="s">
        <v>52</v>
      </c>
      <c r="AF16" s="20" t="s">
        <v>33</v>
      </c>
      <c r="AG16" s="12">
        <v>1</v>
      </c>
      <c r="AH16" s="12">
        <v>1</v>
      </c>
      <c r="AI16" s="12">
        <v>1</v>
      </c>
      <c r="AJ16" s="12">
        <v>1</v>
      </c>
      <c r="AK16" s="12" t="s">
        <v>31</v>
      </c>
      <c r="AL16" s="20" t="s">
        <v>31</v>
      </c>
      <c r="AM16" s="12">
        <v>0</v>
      </c>
      <c r="AN16" s="12">
        <v>1</v>
      </c>
      <c r="AO16" s="12">
        <v>0</v>
      </c>
      <c r="AP16" s="12">
        <v>1</v>
      </c>
      <c r="AQ16" s="12" t="s">
        <v>54</v>
      </c>
      <c r="AR16" s="20" t="s">
        <v>32</v>
      </c>
      <c r="AS16" s="12">
        <v>1</v>
      </c>
      <c r="AT16" s="12">
        <v>1</v>
      </c>
      <c r="AU16" s="12">
        <v>0</v>
      </c>
      <c r="AV16" s="12">
        <v>0</v>
      </c>
      <c r="AW16" s="12" t="s">
        <v>52</v>
      </c>
      <c r="AX16" s="20" t="s">
        <v>33</v>
      </c>
      <c r="AY16" s="12">
        <v>0</v>
      </c>
      <c r="AZ16" s="12">
        <v>1</v>
      </c>
      <c r="BA16" s="12">
        <v>1</v>
      </c>
      <c r="BB16" s="12">
        <v>1</v>
      </c>
      <c r="BC16" s="12" t="s">
        <v>53</v>
      </c>
      <c r="BD16" s="20" t="s">
        <v>33</v>
      </c>
      <c r="BE16" s="12">
        <v>0</v>
      </c>
      <c r="BF16" s="12">
        <v>1</v>
      </c>
      <c r="BG16" s="12">
        <v>0</v>
      </c>
      <c r="BH16" s="12">
        <v>1</v>
      </c>
      <c r="BI16" s="12" t="s">
        <v>54</v>
      </c>
      <c r="BJ16" s="20" t="s">
        <v>32</v>
      </c>
      <c r="BK16" s="12">
        <v>0</v>
      </c>
      <c r="BL16" s="12">
        <v>1</v>
      </c>
      <c r="BM16" s="12">
        <v>0</v>
      </c>
      <c r="BN16" s="12">
        <v>1</v>
      </c>
      <c r="BO16" s="12" t="s">
        <v>53</v>
      </c>
      <c r="BP16" s="20" t="s">
        <v>32</v>
      </c>
      <c r="BQ16" s="12">
        <v>0</v>
      </c>
      <c r="BR16" s="12">
        <v>1</v>
      </c>
      <c r="BS16" s="12">
        <v>0</v>
      </c>
      <c r="BT16" s="12">
        <v>1</v>
      </c>
      <c r="BU16" s="12" t="s">
        <v>54</v>
      </c>
      <c r="BV16" s="20" t="s">
        <v>32</v>
      </c>
    </row>
    <row r="17" spans="1:74" x14ac:dyDescent="0.25">
      <c r="A17" s="3">
        <v>15</v>
      </c>
      <c r="B17" s="18" t="s">
        <v>10</v>
      </c>
      <c r="C17" s="12">
        <v>1</v>
      </c>
      <c r="D17" s="12">
        <v>1</v>
      </c>
      <c r="E17" s="12">
        <v>1</v>
      </c>
      <c r="F17" s="12">
        <v>1</v>
      </c>
      <c r="G17" s="12" t="s">
        <v>31</v>
      </c>
      <c r="H17" s="20" t="s">
        <v>31</v>
      </c>
      <c r="I17" s="12">
        <v>1</v>
      </c>
      <c r="J17" s="12">
        <v>1</v>
      </c>
      <c r="K17" s="12">
        <v>1</v>
      </c>
      <c r="L17" s="12">
        <v>1</v>
      </c>
      <c r="M17" s="12" t="s">
        <v>52</v>
      </c>
      <c r="N17" s="20" t="s">
        <v>35</v>
      </c>
      <c r="O17" s="12">
        <v>1</v>
      </c>
      <c r="P17" s="12">
        <v>1</v>
      </c>
      <c r="Q17" s="12">
        <v>1</v>
      </c>
      <c r="R17" s="12">
        <v>1</v>
      </c>
      <c r="S17" s="12" t="s">
        <v>52</v>
      </c>
      <c r="T17" s="20" t="s">
        <v>35</v>
      </c>
      <c r="U17" s="12">
        <v>0</v>
      </c>
      <c r="V17" s="12">
        <v>1</v>
      </c>
      <c r="W17" s="12">
        <v>0</v>
      </c>
      <c r="X17" s="12">
        <v>1</v>
      </c>
      <c r="Y17" s="12" t="s">
        <v>54</v>
      </c>
      <c r="Z17" s="20" t="s">
        <v>32</v>
      </c>
      <c r="AA17" s="12">
        <v>1</v>
      </c>
      <c r="AB17" s="12">
        <v>1</v>
      </c>
      <c r="AC17" s="12">
        <v>1</v>
      </c>
      <c r="AD17" s="12">
        <v>1</v>
      </c>
      <c r="AE17" s="12" t="s">
        <v>52</v>
      </c>
      <c r="AF17" s="20" t="s">
        <v>35</v>
      </c>
      <c r="AG17" s="12">
        <v>1</v>
      </c>
      <c r="AH17" s="12">
        <v>1</v>
      </c>
      <c r="AI17" s="12">
        <v>0</v>
      </c>
      <c r="AJ17" s="12">
        <v>0</v>
      </c>
      <c r="AK17" s="12" t="s">
        <v>52</v>
      </c>
      <c r="AL17" s="20" t="s">
        <v>33</v>
      </c>
      <c r="AM17" s="12">
        <v>0</v>
      </c>
      <c r="AN17" s="12">
        <v>1</v>
      </c>
      <c r="AO17" s="12">
        <v>0</v>
      </c>
      <c r="AP17" s="12">
        <v>1</v>
      </c>
      <c r="AQ17" s="12" t="s">
        <v>54</v>
      </c>
      <c r="AR17" s="20" t="s">
        <v>32</v>
      </c>
      <c r="AS17" s="12">
        <v>0</v>
      </c>
      <c r="AT17" s="12">
        <v>1</v>
      </c>
      <c r="AU17" s="12">
        <v>0</v>
      </c>
      <c r="AV17" s="12">
        <v>1</v>
      </c>
      <c r="AW17" s="12" t="s">
        <v>54</v>
      </c>
      <c r="AX17" s="20" t="s">
        <v>32</v>
      </c>
      <c r="AY17" s="12">
        <v>0</v>
      </c>
      <c r="AZ17" s="12">
        <v>1</v>
      </c>
      <c r="BA17" s="12">
        <v>0</v>
      </c>
      <c r="BB17" s="12">
        <v>1</v>
      </c>
      <c r="BC17" s="12" t="s">
        <v>53</v>
      </c>
      <c r="BD17" s="20" t="s">
        <v>32</v>
      </c>
      <c r="BE17" s="12">
        <v>1</v>
      </c>
      <c r="BF17" s="12">
        <v>1</v>
      </c>
      <c r="BG17" s="12">
        <v>0</v>
      </c>
      <c r="BH17" s="12">
        <v>0</v>
      </c>
      <c r="BI17" s="12" t="s">
        <v>53</v>
      </c>
      <c r="BJ17" s="20" t="s">
        <v>33</v>
      </c>
      <c r="BK17" s="12">
        <v>1</v>
      </c>
      <c r="BL17" s="12">
        <v>1</v>
      </c>
      <c r="BM17" s="12">
        <v>0</v>
      </c>
      <c r="BN17" s="12">
        <v>0</v>
      </c>
      <c r="BO17" s="12" t="s">
        <v>53</v>
      </c>
      <c r="BP17" s="20" t="s">
        <v>33</v>
      </c>
      <c r="BQ17" s="12">
        <v>0</v>
      </c>
      <c r="BR17" s="12">
        <v>1</v>
      </c>
      <c r="BS17" s="12">
        <v>0</v>
      </c>
      <c r="BT17" s="12">
        <v>1</v>
      </c>
      <c r="BU17" s="12" t="s">
        <v>53</v>
      </c>
      <c r="BV17" s="20" t="s">
        <v>32</v>
      </c>
    </row>
    <row r="18" spans="1:74" x14ac:dyDescent="0.25">
      <c r="A18" s="3">
        <v>16</v>
      </c>
      <c r="B18" s="18" t="s">
        <v>11</v>
      </c>
      <c r="C18" s="12">
        <v>1</v>
      </c>
      <c r="D18" s="12">
        <v>1</v>
      </c>
      <c r="E18" s="12">
        <v>1</v>
      </c>
      <c r="F18" s="12">
        <v>1</v>
      </c>
      <c r="G18" s="12" t="s">
        <v>52</v>
      </c>
      <c r="H18" s="20" t="s">
        <v>35</v>
      </c>
      <c r="I18" s="12">
        <v>1</v>
      </c>
      <c r="J18" s="12">
        <v>1</v>
      </c>
      <c r="K18" s="12">
        <v>1</v>
      </c>
      <c r="L18" s="12">
        <v>1</v>
      </c>
      <c r="M18" s="12" t="s">
        <v>52</v>
      </c>
      <c r="N18" s="20" t="s">
        <v>35</v>
      </c>
      <c r="O18" s="12">
        <v>1</v>
      </c>
      <c r="P18" s="12">
        <v>1</v>
      </c>
      <c r="Q18" s="12">
        <v>0</v>
      </c>
      <c r="R18" s="12">
        <v>0</v>
      </c>
      <c r="S18" s="12" t="s">
        <v>52</v>
      </c>
      <c r="T18" s="20" t="s">
        <v>33</v>
      </c>
      <c r="U18" s="12">
        <v>0</v>
      </c>
      <c r="V18" s="12">
        <v>0</v>
      </c>
      <c r="W18" s="12">
        <v>1</v>
      </c>
      <c r="X18" s="12">
        <v>1</v>
      </c>
      <c r="Y18" s="12" t="s">
        <v>53</v>
      </c>
      <c r="Z18" s="20" t="s">
        <v>33</v>
      </c>
      <c r="AA18" s="12">
        <v>0</v>
      </c>
      <c r="AB18" s="12">
        <v>1</v>
      </c>
      <c r="AC18" s="12">
        <v>1</v>
      </c>
      <c r="AD18" s="12">
        <v>1</v>
      </c>
      <c r="AE18" s="12" t="s">
        <v>52</v>
      </c>
      <c r="AF18" s="20" t="s">
        <v>33</v>
      </c>
      <c r="AG18" s="12">
        <v>1</v>
      </c>
      <c r="AH18" s="12">
        <v>1</v>
      </c>
      <c r="AI18" s="12">
        <v>0</v>
      </c>
      <c r="AJ18" s="12">
        <v>0</v>
      </c>
      <c r="AK18" s="12" t="s">
        <v>52</v>
      </c>
      <c r="AL18" s="20" t="s">
        <v>33</v>
      </c>
      <c r="AM18" s="12">
        <v>0</v>
      </c>
      <c r="AN18" s="12">
        <v>0</v>
      </c>
      <c r="AO18" s="12">
        <v>0</v>
      </c>
      <c r="AP18" s="12">
        <v>0</v>
      </c>
      <c r="AQ18" s="12" t="s">
        <v>62</v>
      </c>
      <c r="AR18" s="20" t="s">
        <v>34</v>
      </c>
      <c r="AS18" s="12">
        <v>0</v>
      </c>
      <c r="AT18" s="12">
        <v>1</v>
      </c>
      <c r="AU18" s="12">
        <v>0</v>
      </c>
      <c r="AV18" s="12">
        <v>1</v>
      </c>
      <c r="AW18" s="12" t="s">
        <v>62</v>
      </c>
      <c r="AX18" s="20" t="s">
        <v>32</v>
      </c>
      <c r="AY18" s="12">
        <v>0</v>
      </c>
      <c r="AZ18" s="12">
        <v>1</v>
      </c>
      <c r="BA18" s="12">
        <v>1</v>
      </c>
      <c r="BB18" s="12">
        <v>0</v>
      </c>
      <c r="BC18" s="12" t="s">
        <v>53</v>
      </c>
      <c r="BD18" s="20" t="s">
        <v>33</v>
      </c>
      <c r="BE18" s="12">
        <v>1</v>
      </c>
      <c r="BF18" s="12">
        <v>1</v>
      </c>
      <c r="BG18" s="12">
        <v>0</v>
      </c>
      <c r="BH18" s="12">
        <v>0</v>
      </c>
      <c r="BI18" s="12" t="s">
        <v>53</v>
      </c>
      <c r="BJ18" s="20" t="s">
        <v>33</v>
      </c>
      <c r="BK18" s="12">
        <v>0</v>
      </c>
      <c r="BL18" s="12">
        <v>0</v>
      </c>
      <c r="BM18" s="12">
        <v>0</v>
      </c>
      <c r="BN18" s="12">
        <v>0</v>
      </c>
      <c r="BO18" s="12" t="s">
        <v>62</v>
      </c>
      <c r="BP18" s="20" t="s">
        <v>34</v>
      </c>
      <c r="BQ18" s="12">
        <v>1</v>
      </c>
      <c r="BR18" s="12">
        <v>1</v>
      </c>
      <c r="BS18" s="12">
        <v>0</v>
      </c>
      <c r="BT18" s="12">
        <v>0</v>
      </c>
      <c r="BU18" s="12" t="s">
        <v>53</v>
      </c>
      <c r="BV18" s="20" t="s">
        <v>33</v>
      </c>
    </row>
    <row r="19" spans="1:74" x14ac:dyDescent="0.25">
      <c r="A19" s="3">
        <v>17</v>
      </c>
      <c r="B19" s="18" t="s">
        <v>12</v>
      </c>
      <c r="C19" s="12">
        <v>1</v>
      </c>
      <c r="D19" s="12">
        <v>1</v>
      </c>
      <c r="E19" s="12">
        <v>1</v>
      </c>
      <c r="F19" s="12">
        <v>1</v>
      </c>
      <c r="G19" s="12" t="s">
        <v>52</v>
      </c>
      <c r="H19" s="20" t="s">
        <v>35</v>
      </c>
      <c r="I19" s="12">
        <v>1</v>
      </c>
      <c r="J19" s="12">
        <v>1</v>
      </c>
      <c r="K19" s="12">
        <v>1</v>
      </c>
      <c r="L19" s="12">
        <v>1</v>
      </c>
      <c r="M19" s="12" t="s">
        <v>52</v>
      </c>
      <c r="N19" s="20" t="s">
        <v>35</v>
      </c>
      <c r="O19" s="12">
        <v>1</v>
      </c>
      <c r="P19" s="12">
        <v>1</v>
      </c>
      <c r="Q19" s="12">
        <v>1</v>
      </c>
      <c r="R19" s="12">
        <v>1</v>
      </c>
      <c r="S19" s="12" t="s">
        <v>31</v>
      </c>
      <c r="T19" s="20" t="s">
        <v>31</v>
      </c>
      <c r="U19" s="12">
        <v>0</v>
      </c>
      <c r="V19" s="12">
        <v>1</v>
      </c>
      <c r="W19" s="12">
        <v>0</v>
      </c>
      <c r="X19" s="12">
        <v>1</v>
      </c>
      <c r="Y19" s="12" t="s">
        <v>53</v>
      </c>
      <c r="Z19" s="20" t="s">
        <v>32</v>
      </c>
      <c r="AA19" s="12">
        <v>1</v>
      </c>
      <c r="AB19" s="12">
        <v>1</v>
      </c>
      <c r="AC19" s="12">
        <v>0</v>
      </c>
      <c r="AD19" s="12">
        <v>0</v>
      </c>
      <c r="AE19" s="12" t="s">
        <v>52</v>
      </c>
      <c r="AF19" s="20" t="s">
        <v>33</v>
      </c>
      <c r="AG19" s="12">
        <v>1</v>
      </c>
      <c r="AH19" s="12">
        <v>1</v>
      </c>
      <c r="AI19" s="12">
        <v>0</v>
      </c>
      <c r="AJ19" s="12">
        <v>0</v>
      </c>
      <c r="AK19" s="12" t="s">
        <v>52</v>
      </c>
      <c r="AL19" s="20" t="s">
        <v>33</v>
      </c>
      <c r="AM19" s="12">
        <v>0</v>
      </c>
      <c r="AN19" s="12">
        <v>1</v>
      </c>
      <c r="AO19" s="12">
        <v>0</v>
      </c>
      <c r="AP19" s="12">
        <v>1</v>
      </c>
      <c r="AQ19" s="12" t="s">
        <v>54</v>
      </c>
      <c r="AR19" s="20" t="s">
        <v>32</v>
      </c>
      <c r="AS19" s="12">
        <v>0</v>
      </c>
      <c r="AT19" s="12">
        <v>1</v>
      </c>
      <c r="AU19" s="12">
        <v>0</v>
      </c>
      <c r="AV19" s="12">
        <v>1</v>
      </c>
      <c r="AW19" s="12" t="s">
        <v>62</v>
      </c>
      <c r="AX19" s="20" t="s">
        <v>32</v>
      </c>
      <c r="AY19" s="12">
        <v>0</v>
      </c>
      <c r="AZ19" s="12">
        <v>1</v>
      </c>
      <c r="BA19" s="12">
        <v>0</v>
      </c>
      <c r="BB19" s="12">
        <v>1</v>
      </c>
      <c r="BC19" s="12" t="s">
        <v>62</v>
      </c>
      <c r="BD19" s="20" t="s">
        <v>32</v>
      </c>
      <c r="BE19" s="12">
        <v>0</v>
      </c>
      <c r="BF19" s="12">
        <v>1</v>
      </c>
      <c r="BG19" s="12">
        <v>0</v>
      </c>
      <c r="BH19" s="12">
        <v>1</v>
      </c>
      <c r="BI19" s="12" t="s">
        <v>54</v>
      </c>
      <c r="BJ19" s="20" t="s">
        <v>32</v>
      </c>
      <c r="BK19" s="12">
        <v>0</v>
      </c>
      <c r="BL19" s="12">
        <v>1</v>
      </c>
      <c r="BM19" s="12">
        <v>1</v>
      </c>
      <c r="BN19" s="12">
        <v>1</v>
      </c>
      <c r="BO19" s="12" t="s">
        <v>62</v>
      </c>
      <c r="BP19" s="20" t="s">
        <v>33</v>
      </c>
      <c r="BQ19" s="12">
        <v>0</v>
      </c>
      <c r="BR19" s="12">
        <v>1</v>
      </c>
      <c r="BS19" s="12">
        <v>0</v>
      </c>
      <c r="BT19" s="12">
        <v>1</v>
      </c>
      <c r="BU19" s="12" t="s">
        <v>54</v>
      </c>
      <c r="BV19" s="20" t="s">
        <v>32</v>
      </c>
    </row>
    <row r="20" spans="1:74" x14ac:dyDescent="0.25">
      <c r="A20" s="3">
        <v>18</v>
      </c>
      <c r="B20" s="18" t="s">
        <v>13</v>
      </c>
      <c r="C20" s="12">
        <v>1</v>
      </c>
      <c r="D20" s="12">
        <v>1</v>
      </c>
      <c r="E20" s="12">
        <v>1</v>
      </c>
      <c r="F20" s="12">
        <v>1</v>
      </c>
      <c r="G20" s="12" t="s">
        <v>52</v>
      </c>
      <c r="H20" s="20" t="s">
        <v>35</v>
      </c>
      <c r="I20" s="12">
        <v>1</v>
      </c>
      <c r="J20" s="12">
        <v>1</v>
      </c>
      <c r="K20" s="12">
        <v>1</v>
      </c>
      <c r="L20" s="12">
        <v>1</v>
      </c>
      <c r="M20" s="12" t="s">
        <v>52</v>
      </c>
      <c r="N20" s="20" t="s">
        <v>35</v>
      </c>
      <c r="O20" s="12">
        <v>1</v>
      </c>
      <c r="P20" s="12">
        <v>1</v>
      </c>
      <c r="Q20" s="12">
        <v>1</v>
      </c>
      <c r="R20" s="12">
        <v>1</v>
      </c>
      <c r="S20" s="12" t="s">
        <v>31</v>
      </c>
      <c r="T20" s="20" t="s">
        <v>31</v>
      </c>
      <c r="U20" s="12">
        <v>0</v>
      </c>
      <c r="V20" s="12">
        <v>1</v>
      </c>
      <c r="W20" s="12">
        <v>1</v>
      </c>
      <c r="X20" s="12">
        <v>1</v>
      </c>
      <c r="Y20" s="12" t="s">
        <v>53</v>
      </c>
      <c r="Z20" s="20" t="s">
        <v>33</v>
      </c>
      <c r="AA20" s="12">
        <v>1</v>
      </c>
      <c r="AB20" s="12">
        <v>1</v>
      </c>
      <c r="AC20" s="12">
        <v>0</v>
      </c>
      <c r="AD20" s="12">
        <v>0</v>
      </c>
      <c r="AE20" s="12" t="s">
        <v>52</v>
      </c>
      <c r="AF20" s="20" t="s">
        <v>33</v>
      </c>
      <c r="AG20" s="12">
        <v>1</v>
      </c>
      <c r="AH20" s="12">
        <v>1</v>
      </c>
      <c r="AI20" s="12">
        <v>0</v>
      </c>
      <c r="AJ20" s="12">
        <v>0</v>
      </c>
      <c r="AK20" s="12" t="s">
        <v>52</v>
      </c>
      <c r="AL20" s="20" t="s">
        <v>33</v>
      </c>
      <c r="AM20" s="12">
        <v>0</v>
      </c>
      <c r="AN20" s="12">
        <v>1</v>
      </c>
      <c r="AO20" s="12">
        <v>0</v>
      </c>
      <c r="AP20" s="12">
        <v>1</v>
      </c>
      <c r="AQ20" s="12" t="s">
        <v>53</v>
      </c>
      <c r="AR20" s="20" t="s">
        <v>32</v>
      </c>
      <c r="AS20" s="12">
        <v>0</v>
      </c>
      <c r="AT20" s="12">
        <v>1</v>
      </c>
      <c r="AU20" s="12">
        <v>0</v>
      </c>
      <c r="AV20" s="12">
        <v>1</v>
      </c>
      <c r="AW20" s="12" t="s">
        <v>53</v>
      </c>
      <c r="AX20" s="20" t="s">
        <v>32</v>
      </c>
      <c r="AY20" s="12">
        <v>0</v>
      </c>
      <c r="AZ20" s="12">
        <v>1</v>
      </c>
      <c r="BA20" s="12">
        <v>1</v>
      </c>
      <c r="BB20" s="12">
        <v>1</v>
      </c>
      <c r="BC20" s="12" t="s">
        <v>53</v>
      </c>
      <c r="BD20" s="20" t="s">
        <v>33</v>
      </c>
      <c r="BE20" s="12">
        <v>0</v>
      </c>
      <c r="BF20" s="12">
        <v>1</v>
      </c>
      <c r="BG20" s="12">
        <v>0</v>
      </c>
      <c r="BH20" s="12">
        <v>1</v>
      </c>
      <c r="BI20" s="12" t="s">
        <v>62</v>
      </c>
      <c r="BJ20" s="20" t="s">
        <v>32</v>
      </c>
      <c r="BK20" s="12">
        <v>1</v>
      </c>
      <c r="BL20" s="12">
        <v>1</v>
      </c>
      <c r="BM20" s="12">
        <v>1</v>
      </c>
      <c r="BN20" s="12">
        <v>1</v>
      </c>
      <c r="BO20" s="12" t="s">
        <v>53</v>
      </c>
      <c r="BP20" s="20" t="s">
        <v>61</v>
      </c>
      <c r="BQ20" s="12">
        <v>0</v>
      </c>
      <c r="BR20" s="12">
        <v>1</v>
      </c>
      <c r="BS20" s="12">
        <v>0</v>
      </c>
      <c r="BT20" s="12">
        <v>1</v>
      </c>
      <c r="BU20" s="12" t="s">
        <v>54</v>
      </c>
      <c r="BV20" s="20" t="s">
        <v>32</v>
      </c>
    </row>
    <row r="21" spans="1:74" x14ac:dyDescent="0.25">
      <c r="A21" s="3">
        <v>19</v>
      </c>
      <c r="B21" s="18" t="s">
        <v>14</v>
      </c>
      <c r="C21" s="12">
        <v>1</v>
      </c>
      <c r="D21" s="12">
        <v>1</v>
      </c>
      <c r="E21" s="12">
        <v>1</v>
      </c>
      <c r="F21" s="12">
        <v>1</v>
      </c>
      <c r="G21" s="12" t="s">
        <v>52</v>
      </c>
      <c r="H21" s="20" t="s">
        <v>35</v>
      </c>
      <c r="I21" s="12">
        <v>0</v>
      </c>
      <c r="J21" s="12">
        <v>1</v>
      </c>
      <c r="K21" s="12">
        <v>0</v>
      </c>
      <c r="L21" s="12">
        <v>1</v>
      </c>
      <c r="M21" s="12" t="s">
        <v>54</v>
      </c>
      <c r="N21" s="20" t="s">
        <v>32</v>
      </c>
      <c r="O21" s="12">
        <v>0</v>
      </c>
      <c r="P21" s="12">
        <v>1</v>
      </c>
      <c r="Q21" s="12">
        <v>1</v>
      </c>
      <c r="R21" s="12">
        <v>1</v>
      </c>
      <c r="S21" s="12" t="s">
        <v>52</v>
      </c>
      <c r="T21" s="20" t="s">
        <v>33</v>
      </c>
      <c r="U21" s="12">
        <v>0</v>
      </c>
      <c r="V21" s="12">
        <v>1</v>
      </c>
      <c r="W21" s="12">
        <v>0</v>
      </c>
      <c r="X21" s="12">
        <v>1</v>
      </c>
      <c r="Y21" s="12" t="s">
        <v>53</v>
      </c>
      <c r="Z21" s="20" t="s">
        <v>32</v>
      </c>
      <c r="AA21" s="12">
        <v>0</v>
      </c>
      <c r="AB21" s="12">
        <v>1</v>
      </c>
      <c r="AC21" s="12">
        <v>0</v>
      </c>
      <c r="AD21" s="12">
        <v>1</v>
      </c>
      <c r="AE21" s="12" t="s">
        <v>62</v>
      </c>
      <c r="AF21" s="20" t="s">
        <v>32</v>
      </c>
      <c r="AG21" s="12">
        <v>0</v>
      </c>
      <c r="AH21" s="12">
        <v>1</v>
      </c>
      <c r="AI21" s="12">
        <v>0</v>
      </c>
      <c r="AJ21" s="12">
        <v>1</v>
      </c>
      <c r="AK21" s="12" t="s">
        <v>62</v>
      </c>
      <c r="AL21" s="20" t="s">
        <v>32</v>
      </c>
      <c r="AM21" s="12">
        <v>0</v>
      </c>
      <c r="AN21" s="12">
        <v>1</v>
      </c>
      <c r="AO21" s="12">
        <v>0</v>
      </c>
      <c r="AP21" s="12">
        <v>1</v>
      </c>
      <c r="AQ21" s="12" t="s">
        <v>53</v>
      </c>
      <c r="AR21" s="20" t="s">
        <v>32</v>
      </c>
      <c r="AS21" s="12">
        <v>0</v>
      </c>
      <c r="AT21" s="12">
        <v>1</v>
      </c>
      <c r="AU21" s="12">
        <v>0</v>
      </c>
      <c r="AV21" s="12">
        <v>1</v>
      </c>
      <c r="AW21" s="12" t="s">
        <v>53</v>
      </c>
      <c r="AX21" s="20" t="s">
        <v>32</v>
      </c>
      <c r="AY21" s="12">
        <v>0</v>
      </c>
      <c r="AZ21" s="12">
        <v>1</v>
      </c>
      <c r="BA21" s="12">
        <v>1</v>
      </c>
      <c r="BB21" s="12">
        <v>1</v>
      </c>
      <c r="BC21" s="12" t="s">
        <v>53</v>
      </c>
      <c r="BD21" s="20" t="s">
        <v>33</v>
      </c>
      <c r="BE21" s="12">
        <v>1</v>
      </c>
      <c r="BF21" s="12">
        <v>1</v>
      </c>
      <c r="BG21" s="12">
        <v>0</v>
      </c>
      <c r="BH21" s="12">
        <v>0</v>
      </c>
      <c r="BI21" s="12" t="s">
        <v>52</v>
      </c>
      <c r="BJ21" s="20" t="s">
        <v>33</v>
      </c>
      <c r="BK21" s="12">
        <v>1</v>
      </c>
      <c r="BL21" s="12">
        <v>1</v>
      </c>
      <c r="BM21" s="12">
        <v>1</v>
      </c>
      <c r="BN21" s="12">
        <v>1</v>
      </c>
      <c r="BO21" s="12" t="s">
        <v>53</v>
      </c>
      <c r="BP21" s="20" t="s">
        <v>61</v>
      </c>
      <c r="BQ21" s="12">
        <v>0</v>
      </c>
      <c r="BR21" s="12">
        <v>1</v>
      </c>
      <c r="BS21" s="12">
        <v>0</v>
      </c>
      <c r="BT21" s="12">
        <v>1</v>
      </c>
      <c r="BU21" s="12" t="s">
        <v>54</v>
      </c>
      <c r="BV21" s="20" t="s">
        <v>32</v>
      </c>
    </row>
    <row r="22" spans="1:74" x14ac:dyDescent="0.25">
      <c r="A22" s="3">
        <v>20</v>
      </c>
      <c r="B22" s="18" t="s">
        <v>48</v>
      </c>
      <c r="C22" s="12">
        <v>1</v>
      </c>
      <c r="D22" s="12">
        <v>1</v>
      </c>
      <c r="E22" s="12">
        <v>1</v>
      </c>
      <c r="F22" s="12">
        <v>1</v>
      </c>
      <c r="G22" s="12" t="s">
        <v>52</v>
      </c>
      <c r="H22" s="20" t="s">
        <v>35</v>
      </c>
      <c r="I22" s="12">
        <v>1</v>
      </c>
      <c r="J22" s="12">
        <v>1</v>
      </c>
      <c r="K22" s="12">
        <v>1</v>
      </c>
      <c r="L22" s="12">
        <v>1</v>
      </c>
      <c r="M22" s="12" t="s">
        <v>52</v>
      </c>
      <c r="N22" s="20" t="s">
        <v>35</v>
      </c>
      <c r="O22" s="12">
        <v>1</v>
      </c>
      <c r="P22" s="12">
        <v>1</v>
      </c>
      <c r="Q22" s="12">
        <v>1</v>
      </c>
      <c r="R22" s="12">
        <v>0</v>
      </c>
      <c r="S22" s="12" t="s">
        <v>52</v>
      </c>
      <c r="T22" s="20" t="s">
        <v>33</v>
      </c>
      <c r="U22" s="12">
        <v>1</v>
      </c>
      <c r="V22" s="12">
        <v>1</v>
      </c>
      <c r="W22" s="12">
        <v>1</v>
      </c>
      <c r="X22" s="12">
        <v>1</v>
      </c>
      <c r="Y22" s="12" t="s">
        <v>53</v>
      </c>
      <c r="Z22" s="20" t="s">
        <v>61</v>
      </c>
      <c r="AA22" s="12">
        <v>1</v>
      </c>
      <c r="AB22" s="12">
        <v>1</v>
      </c>
      <c r="AC22" s="12">
        <v>1</v>
      </c>
      <c r="AD22" s="12">
        <v>1</v>
      </c>
      <c r="AE22" s="12" t="s">
        <v>52</v>
      </c>
      <c r="AF22" s="20" t="s">
        <v>35</v>
      </c>
      <c r="AG22" s="12">
        <v>1</v>
      </c>
      <c r="AH22" s="12">
        <v>1</v>
      </c>
      <c r="AI22" s="12">
        <v>1</v>
      </c>
      <c r="AJ22" s="12">
        <v>1</v>
      </c>
      <c r="AK22" s="12" t="s">
        <v>53</v>
      </c>
      <c r="AL22" s="20" t="s">
        <v>61</v>
      </c>
      <c r="AM22" s="12">
        <v>1</v>
      </c>
      <c r="AN22" s="12">
        <v>1</v>
      </c>
      <c r="AO22" s="12">
        <v>1</v>
      </c>
      <c r="AP22" s="12">
        <v>1</v>
      </c>
      <c r="AQ22" s="12" t="s">
        <v>53</v>
      </c>
      <c r="AR22" s="20" t="s">
        <v>61</v>
      </c>
      <c r="AS22" s="12">
        <v>0</v>
      </c>
      <c r="AT22" s="12">
        <v>1</v>
      </c>
      <c r="AU22" s="12">
        <v>1</v>
      </c>
      <c r="AV22" s="12">
        <v>1</v>
      </c>
      <c r="AW22" s="12" t="s">
        <v>53</v>
      </c>
      <c r="AX22" s="20" t="s">
        <v>33</v>
      </c>
      <c r="AY22" s="12">
        <v>1</v>
      </c>
      <c r="AZ22" s="12">
        <v>1</v>
      </c>
      <c r="BA22" s="12">
        <v>1</v>
      </c>
      <c r="BB22" s="12">
        <v>1</v>
      </c>
      <c r="BC22" s="12" t="s">
        <v>53</v>
      </c>
      <c r="BD22" s="20" t="s">
        <v>61</v>
      </c>
      <c r="BE22" s="12">
        <v>1</v>
      </c>
      <c r="BF22" s="12">
        <v>1</v>
      </c>
      <c r="BG22" s="12">
        <v>1</v>
      </c>
      <c r="BH22" s="12">
        <v>1</v>
      </c>
      <c r="BI22" s="12" t="s">
        <v>53</v>
      </c>
      <c r="BJ22" s="20" t="s">
        <v>61</v>
      </c>
      <c r="BK22" s="12">
        <v>1</v>
      </c>
      <c r="BL22" s="12">
        <v>1</v>
      </c>
      <c r="BM22" s="12">
        <v>1</v>
      </c>
      <c r="BN22" s="12">
        <v>1</v>
      </c>
      <c r="BO22" s="12" t="s">
        <v>53</v>
      </c>
      <c r="BP22" s="20" t="s">
        <v>61</v>
      </c>
      <c r="BQ22" s="12">
        <v>1</v>
      </c>
      <c r="BR22" s="12">
        <v>1</v>
      </c>
      <c r="BS22" s="12">
        <v>1</v>
      </c>
      <c r="BT22" s="12">
        <v>0</v>
      </c>
      <c r="BU22" s="12" t="s">
        <v>53</v>
      </c>
      <c r="BV22" s="20" t="s">
        <v>33</v>
      </c>
    </row>
    <row r="23" spans="1:74" s="8" customFormat="1" ht="14.25" x14ac:dyDescent="0.2">
      <c r="A23" s="71" t="s">
        <v>57</v>
      </c>
      <c r="B23" s="71"/>
      <c r="C23" s="70" t="s">
        <v>31</v>
      </c>
      <c r="D23" s="70"/>
      <c r="E23" s="70"/>
      <c r="F23" s="70"/>
      <c r="G23" s="70"/>
      <c r="H23" s="16">
        <f>COUNTIF(H3:H22,"SC")</f>
        <v>3</v>
      </c>
      <c r="I23" s="70" t="s">
        <v>31</v>
      </c>
      <c r="J23" s="70"/>
      <c r="K23" s="70"/>
      <c r="L23" s="70"/>
      <c r="M23" s="70"/>
      <c r="N23" s="22">
        <f>COUNTIF(N3:N22,"SC")</f>
        <v>0</v>
      </c>
      <c r="O23" s="70" t="s">
        <v>31</v>
      </c>
      <c r="P23" s="70"/>
      <c r="Q23" s="70"/>
      <c r="R23" s="70"/>
      <c r="S23" s="70"/>
      <c r="T23" s="16">
        <f>COUNTIF(T3:T22,"SC")</f>
        <v>6</v>
      </c>
      <c r="U23" s="70" t="s">
        <v>31</v>
      </c>
      <c r="V23" s="70"/>
      <c r="W23" s="70"/>
      <c r="X23" s="70"/>
      <c r="Y23" s="70"/>
      <c r="Z23" s="16">
        <f>COUNTIF(Z3:Z22,"SC")</f>
        <v>0</v>
      </c>
      <c r="AA23" s="70" t="s">
        <v>31</v>
      </c>
      <c r="AB23" s="70"/>
      <c r="AC23" s="70"/>
      <c r="AD23" s="70"/>
      <c r="AE23" s="70"/>
      <c r="AF23" s="16">
        <f>COUNTIF(AF3:AF22,"SC")</f>
        <v>3</v>
      </c>
      <c r="AG23" s="70" t="s">
        <v>31</v>
      </c>
      <c r="AH23" s="70"/>
      <c r="AI23" s="70"/>
      <c r="AJ23" s="70"/>
      <c r="AK23" s="70"/>
      <c r="AL23" s="16">
        <f>COUNTIF(AL3:AL22,"SC")</f>
        <v>6</v>
      </c>
      <c r="AM23" s="70" t="s">
        <v>31</v>
      </c>
      <c r="AN23" s="70"/>
      <c r="AO23" s="70"/>
      <c r="AP23" s="70"/>
      <c r="AQ23" s="70"/>
      <c r="AR23" s="16">
        <f>COUNTIF(AR3:AR22,"SC")</f>
        <v>0</v>
      </c>
      <c r="AS23" s="70" t="s">
        <v>31</v>
      </c>
      <c r="AT23" s="70"/>
      <c r="AU23" s="70"/>
      <c r="AV23" s="70"/>
      <c r="AW23" s="70"/>
      <c r="AX23" s="16">
        <f>COUNTIF(AX3:AX22,"SC")</f>
        <v>0</v>
      </c>
      <c r="AY23" s="70" t="s">
        <v>31</v>
      </c>
      <c r="AZ23" s="70"/>
      <c r="BA23" s="70"/>
      <c r="BB23" s="70"/>
      <c r="BC23" s="70"/>
      <c r="BD23" s="16">
        <f>COUNTIF(BD3:BD22,"SC")</f>
        <v>0</v>
      </c>
      <c r="BE23" s="70" t="s">
        <v>31</v>
      </c>
      <c r="BF23" s="70"/>
      <c r="BG23" s="70"/>
      <c r="BH23" s="70"/>
      <c r="BI23" s="70"/>
      <c r="BJ23" s="16">
        <f>COUNTIF(BJ3:BJ22,"SC")</f>
        <v>0</v>
      </c>
      <c r="BK23" s="70" t="s">
        <v>31</v>
      </c>
      <c r="BL23" s="70"/>
      <c r="BM23" s="70"/>
      <c r="BN23" s="70"/>
      <c r="BO23" s="70"/>
      <c r="BP23" s="16">
        <f>COUNTIF(BP3:BP22,"SC")</f>
        <v>0</v>
      </c>
      <c r="BQ23" s="70" t="s">
        <v>31</v>
      </c>
      <c r="BR23" s="70"/>
      <c r="BS23" s="70"/>
      <c r="BT23" s="70"/>
      <c r="BU23" s="70"/>
      <c r="BV23" s="16">
        <f>COUNTIF(BV3:BV22,"SC")</f>
        <v>0</v>
      </c>
    </row>
    <row r="24" spans="1:74" s="8" customFormat="1" ht="14.25" x14ac:dyDescent="0.2">
      <c r="A24" s="71"/>
      <c r="B24" s="71"/>
      <c r="C24" s="70" t="s">
        <v>35</v>
      </c>
      <c r="D24" s="70"/>
      <c r="E24" s="70"/>
      <c r="F24" s="70"/>
      <c r="G24" s="70"/>
      <c r="H24" s="16">
        <f>COUNTIF(H3:H22,"ASC")</f>
        <v>14</v>
      </c>
      <c r="I24" s="70" t="s">
        <v>35</v>
      </c>
      <c r="J24" s="70"/>
      <c r="K24" s="70"/>
      <c r="L24" s="70"/>
      <c r="M24" s="70"/>
      <c r="N24" s="16">
        <f>COUNTIF(N3:N22,"ASC")</f>
        <v>12</v>
      </c>
      <c r="O24" s="70" t="s">
        <v>35</v>
      </c>
      <c r="P24" s="70"/>
      <c r="Q24" s="70"/>
      <c r="R24" s="70"/>
      <c r="S24" s="70"/>
      <c r="T24" s="16">
        <f>COUNTIF(T3:T22,"ASC")</f>
        <v>3</v>
      </c>
      <c r="U24" s="70" t="s">
        <v>35</v>
      </c>
      <c r="V24" s="70"/>
      <c r="W24" s="70"/>
      <c r="X24" s="70"/>
      <c r="Y24" s="70"/>
      <c r="Z24" s="16">
        <f>COUNTIF(Z3:Z22,"ASC")</f>
        <v>0</v>
      </c>
      <c r="AA24" s="70" t="s">
        <v>35</v>
      </c>
      <c r="AB24" s="70"/>
      <c r="AC24" s="70"/>
      <c r="AD24" s="70"/>
      <c r="AE24" s="70"/>
      <c r="AF24" s="16">
        <f>COUNTIF(AF3:AF22,"ASC")</f>
        <v>3</v>
      </c>
      <c r="AG24" s="70" t="s">
        <v>35</v>
      </c>
      <c r="AH24" s="70"/>
      <c r="AI24" s="70"/>
      <c r="AJ24" s="70"/>
      <c r="AK24" s="70"/>
      <c r="AL24" s="16">
        <f>COUNTIF(AL3:AL22,"ASC")</f>
        <v>0</v>
      </c>
      <c r="AM24" s="70" t="s">
        <v>35</v>
      </c>
      <c r="AN24" s="70"/>
      <c r="AO24" s="70"/>
      <c r="AP24" s="70"/>
      <c r="AQ24" s="70"/>
      <c r="AR24" s="16">
        <f>COUNTIF(AR3:AR22,"ASC")</f>
        <v>0</v>
      </c>
      <c r="AS24" s="70" t="s">
        <v>35</v>
      </c>
      <c r="AT24" s="70"/>
      <c r="AU24" s="70"/>
      <c r="AV24" s="70"/>
      <c r="AW24" s="70"/>
      <c r="AX24" s="16">
        <f>COUNTIF(AX3:AX22,"ASC")</f>
        <v>0</v>
      </c>
      <c r="AY24" s="70" t="s">
        <v>35</v>
      </c>
      <c r="AZ24" s="70"/>
      <c r="BA24" s="70"/>
      <c r="BB24" s="70"/>
      <c r="BC24" s="70"/>
      <c r="BD24" s="16">
        <f>COUNTIF(BD3:BD22,"ASC")</f>
        <v>0</v>
      </c>
      <c r="BE24" s="70" t="s">
        <v>35</v>
      </c>
      <c r="BF24" s="70"/>
      <c r="BG24" s="70"/>
      <c r="BH24" s="70"/>
      <c r="BI24" s="70"/>
      <c r="BJ24" s="16">
        <f>COUNTIF(BJ3:BJ22,"ASC")</f>
        <v>0</v>
      </c>
      <c r="BK24" s="70" t="s">
        <v>35</v>
      </c>
      <c r="BL24" s="70"/>
      <c r="BM24" s="70"/>
      <c r="BN24" s="70"/>
      <c r="BO24" s="70"/>
      <c r="BP24" s="16">
        <f>COUNTIF(BP3:BP22,"ASC")</f>
        <v>0</v>
      </c>
      <c r="BQ24" s="70" t="s">
        <v>35</v>
      </c>
      <c r="BR24" s="70"/>
      <c r="BS24" s="70"/>
      <c r="BT24" s="70"/>
      <c r="BU24" s="70"/>
      <c r="BV24" s="16">
        <f>COUNTIF(BV3:BV22,"ASC")</f>
        <v>0</v>
      </c>
    </row>
    <row r="25" spans="1:74" s="8" customFormat="1" ht="14.25" x14ac:dyDescent="0.2">
      <c r="A25" s="71"/>
      <c r="B25" s="71"/>
      <c r="C25" s="70" t="s">
        <v>33</v>
      </c>
      <c r="D25" s="70"/>
      <c r="E25" s="70"/>
      <c r="F25" s="70"/>
      <c r="G25" s="70"/>
      <c r="H25" s="16">
        <f>COUNTIF(H3:H22,"LK")</f>
        <v>3</v>
      </c>
      <c r="I25" s="70" t="s">
        <v>33</v>
      </c>
      <c r="J25" s="70"/>
      <c r="K25" s="70"/>
      <c r="L25" s="70"/>
      <c r="M25" s="70"/>
      <c r="N25" s="16">
        <f>COUNTIF(N3:N22,"LK")</f>
        <v>7</v>
      </c>
      <c r="O25" s="70" t="s">
        <v>33</v>
      </c>
      <c r="P25" s="70"/>
      <c r="Q25" s="70"/>
      <c r="R25" s="70"/>
      <c r="S25" s="70"/>
      <c r="T25" s="16">
        <f>COUNTIF(T3:T22,"LK")</f>
        <v>10</v>
      </c>
      <c r="U25" s="70" t="s">
        <v>33</v>
      </c>
      <c r="V25" s="70"/>
      <c r="W25" s="70"/>
      <c r="X25" s="70"/>
      <c r="Y25" s="70"/>
      <c r="Z25" s="16">
        <f>COUNTIF(Z3:Z22,"LK")</f>
        <v>9</v>
      </c>
      <c r="AA25" s="70" t="s">
        <v>33</v>
      </c>
      <c r="AB25" s="70"/>
      <c r="AC25" s="70"/>
      <c r="AD25" s="70"/>
      <c r="AE25" s="70"/>
      <c r="AF25" s="16">
        <f>COUNTIF(AF3:AF22,"LK")</f>
        <v>9</v>
      </c>
      <c r="AG25" s="70" t="s">
        <v>33</v>
      </c>
      <c r="AH25" s="70"/>
      <c r="AI25" s="70"/>
      <c r="AJ25" s="70"/>
      <c r="AK25" s="70"/>
      <c r="AL25" s="16">
        <f>COUNTIF(AL3:AL22,"LK")</f>
        <v>9</v>
      </c>
      <c r="AM25" s="70" t="s">
        <v>33</v>
      </c>
      <c r="AN25" s="70"/>
      <c r="AO25" s="70"/>
      <c r="AP25" s="70"/>
      <c r="AQ25" s="70"/>
      <c r="AR25" s="16">
        <f>COUNTIF(AR3:AR22,"LK")</f>
        <v>3</v>
      </c>
      <c r="AS25" s="70" t="s">
        <v>33</v>
      </c>
      <c r="AT25" s="70"/>
      <c r="AU25" s="70"/>
      <c r="AV25" s="70"/>
      <c r="AW25" s="70"/>
      <c r="AX25" s="16">
        <f>COUNTIF(AX3:AX22,"LK")</f>
        <v>7</v>
      </c>
      <c r="AY25" s="70" t="s">
        <v>33</v>
      </c>
      <c r="AZ25" s="70"/>
      <c r="BA25" s="70"/>
      <c r="BB25" s="70"/>
      <c r="BC25" s="70"/>
      <c r="BD25" s="16">
        <f>COUNTIF(BD3:BD22,"LK")</f>
        <v>14</v>
      </c>
      <c r="BE25" s="70" t="s">
        <v>33</v>
      </c>
      <c r="BF25" s="70"/>
      <c r="BG25" s="70"/>
      <c r="BH25" s="70"/>
      <c r="BI25" s="70"/>
      <c r="BJ25" s="16">
        <f>COUNTIF(BJ3:BJ22,"LK")</f>
        <v>7</v>
      </c>
      <c r="BK25" s="70" t="s">
        <v>33</v>
      </c>
      <c r="BL25" s="70"/>
      <c r="BM25" s="70"/>
      <c r="BN25" s="70"/>
      <c r="BO25" s="70"/>
      <c r="BP25" s="16">
        <f>COUNTIF(BP3:BP22,"LK")</f>
        <v>7</v>
      </c>
      <c r="BQ25" s="70" t="s">
        <v>33</v>
      </c>
      <c r="BR25" s="70"/>
      <c r="BS25" s="70"/>
      <c r="BT25" s="70"/>
      <c r="BU25" s="70"/>
      <c r="BV25" s="16">
        <f>COUNTIF(BV3:BV22,"LK")</f>
        <v>4</v>
      </c>
    </row>
    <row r="26" spans="1:74" s="8" customFormat="1" ht="14.25" x14ac:dyDescent="0.2">
      <c r="A26" s="71"/>
      <c r="B26" s="71"/>
      <c r="C26" s="70" t="s">
        <v>34</v>
      </c>
      <c r="D26" s="70"/>
      <c r="E26" s="70"/>
      <c r="F26" s="70"/>
      <c r="G26" s="70"/>
      <c r="H26" s="16">
        <f>COUNTIF(H3:H22,"NU")</f>
        <v>0</v>
      </c>
      <c r="I26" s="70" t="s">
        <v>34</v>
      </c>
      <c r="J26" s="70"/>
      <c r="K26" s="70"/>
      <c r="L26" s="70"/>
      <c r="M26" s="70"/>
      <c r="N26" s="16">
        <f>COUNTIF(N3:N22,"NU")</f>
        <v>0</v>
      </c>
      <c r="O26" s="70" t="s">
        <v>34</v>
      </c>
      <c r="P26" s="70"/>
      <c r="Q26" s="70"/>
      <c r="R26" s="70"/>
      <c r="S26" s="70"/>
      <c r="T26" s="16">
        <f>COUNTIF(T3:T22,"NU")</f>
        <v>1</v>
      </c>
      <c r="U26" s="70" t="s">
        <v>34</v>
      </c>
      <c r="V26" s="70"/>
      <c r="W26" s="70"/>
      <c r="X26" s="70"/>
      <c r="Y26" s="70"/>
      <c r="Z26" s="16">
        <f>COUNTIF(Z3:Z22,"NU")</f>
        <v>3</v>
      </c>
      <c r="AA26" s="70" t="s">
        <v>34</v>
      </c>
      <c r="AB26" s="70"/>
      <c r="AC26" s="70"/>
      <c r="AD26" s="70"/>
      <c r="AE26" s="70"/>
      <c r="AF26" s="16">
        <f>COUNTIF(AF3:AF22,"NU")</f>
        <v>1</v>
      </c>
      <c r="AG26" s="70" t="s">
        <v>34</v>
      </c>
      <c r="AH26" s="70"/>
      <c r="AI26" s="70"/>
      <c r="AJ26" s="70"/>
      <c r="AK26" s="70"/>
      <c r="AL26" s="16">
        <f>COUNTIF(AL3:AL22,"NU")</f>
        <v>1</v>
      </c>
      <c r="AM26" s="70" t="s">
        <v>34</v>
      </c>
      <c r="AN26" s="70"/>
      <c r="AO26" s="70"/>
      <c r="AP26" s="70"/>
      <c r="AQ26" s="70"/>
      <c r="AR26" s="16">
        <f>COUNTIF(AR3:AR22,"NU")</f>
        <v>3</v>
      </c>
      <c r="AS26" s="70" t="s">
        <v>34</v>
      </c>
      <c r="AT26" s="70"/>
      <c r="AU26" s="70"/>
      <c r="AV26" s="70"/>
      <c r="AW26" s="70"/>
      <c r="AX26" s="16">
        <f>COUNTIF(AX3:AX22,"NU")</f>
        <v>4</v>
      </c>
      <c r="AY26" s="70" t="s">
        <v>34</v>
      </c>
      <c r="AZ26" s="70"/>
      <c r="BA26" s="70"/>
      <c r="BB26" s="70"/>
      <c r="BC26" s="70"/>
      <c r="BD26" s="16">
        <f>COUNTIF(BD3:BD22,"NU")</f>
        <v>2</v>
      </c>
      <c r="BE26" s="70" t="s">
        <v>34</v>
      </c>
      <c r="BF26" s="70"/>
      <c r="BG26" s="70"/>
      <c r="BH26" s="70"/>
      <c r="BI26" s="70"/>
      <c r="BJ26" s="16">
        <f>COUNTIF(BJ3:BJ22,"NU")</f>
        <v>1</v>
      </c>
      <c r="BK26" s="70" t="s">
        <v>34</v>
      </c>
      <c r="BL26" s="70"/>
      <c r="BM26" s="70"/>
      <c r="BN26" s="70"/>
      <c r="BO26" s="70"/>
      <c r="BP26" s="16">
        <f>COUNTIF(BP3:BP22,"NU")</f>
        <v>4</v>
      </c>
      <c r="BQ26" s="70" t="s">
        <v>34</v>
      </c>
      <c r="BR26" s="70"/>
      <c r="BS26" s="70"/>
      <c r="BT26" s="70"/>
      <c r="BU26" s="70"/>
      <c r="BV26" s="16">
        <f>COUNTIF(BV3:BV22,"NU")</f>
        <v>2</v>
      </c>
    </row>
    <row r="27" spans="1:74" s="8" customFormat="1" ht="14.25" x14ac:dyDescent="0.2">
      <c r="A27" s="71"/>
      <c r="B27" s="71"/>
      <c r="C27" s="70" t="s">
        <v>32</v>
      </c>
      <c r="D27" s="70"/>
      <c r="E27" s="70"/>
      <c r="F27" s="70"/>
      <c r="G27" s="70"/>
      <c r="H27" s="16">
        <f>COUNTIF(H3:H22,"MSC")</f>
        <v>0</v>
      </c>
      <c r="I27" s="70" t="s">
        <v>32</v>
      </c>
      <c r="J27" s="70"/>
      <c r="K27" s="70"/>
      <c r="L27" s="70"/>
      <c r="M27" s="70"/>
      <c r="N27" s="16">
        <f>COUNTIF(N3:N22,"MSC")</f>
        <v>1</v>
      </c>
      <c r="O27" s="70" t="s">
        <v>32</v>
      </c>
      <c r="P27" s="70"/>
      <c r="Q27" s="70"/>
      <c r="R27" s="70"/>
      <c r="S27" s="70"/>
      <c r="T27" s="16">
        <f>COUNTIF(T3:T22,"MSC")</f>
        <v>0</v>
      </c>
      <c r="U27" s="70" t="s">
        <v>32</v>
      </c>
      <c r="V27" s="70"/>
      <c r="W27" s="70"/>
      <c r="X27" s="70"/>
      <c r="Y27" s="70"/>
      <c r="Z27" s="16">
        <f>COUNTIF(Z3:Z22,"MSC")</f>
        <v>7</v>
      </c>
      <c r="AA27" s="70" t="s">
        <v>32</v>
      </c>
      <c r="AB27" s="70"/>
      <c r="AC27" s="70"/>
      <c r="AD27" s="70"/>
      <c r="AE27" s="70"/>
      <c r="AF27" s="16">
        <f>COUNTIF(AF3:AF22,"MSC")</f>
        <v>4</v>
      </c>
      <c r="AG27" s="70" t="s">
        <v>32</v>
      </c>
      <c r="AH27" s="70"/>
      <c r="AI27" s="70"/>
      <c r="AJ27" s="70"/>
      <c r="AK27" s="70"/>
      <c r="AL27" s="16">
        <f>COUNTIF(AL3:AL22,"MSC")</f>
        <v>2</v>
      </c>
      <c r="AM27" s="70" t="s">
        <v>32</v>
      </c>
      <c r="AN27" s="70"/>
      <c r="AO27" s="70"/>
      <c r="AP27" s="70"/>
      <c r="AQ27" s="70"/>
      <c r="AR27" s="16">
        <f>COUNTIF(AR3:AR22,"MSC")</f>
        <v>13</v>
      </c>
      <c r="AS27" s="70" t="s">
        <v>32</v>
      </c>
      <c r="AT27" s="70"/>
      <c r="AU27" s="70"/>
      <c r="AV27" s="70"/>
      <c r="AW27" s="70"/>
      <c r="AX27" s="16">
        <f>COUNTIF(AX3:AX22,"MSC")</f>
        <v>9</v>
      </c>
      <c r="AY27" s="70" t="s">
        <v>32</v>
      </c>
      <c r="AZ27" s="70"/>
      <c r="BA27" s="70"/>
      <c r="BB27" s="70"/>
      <c r="BC27" s="70"/>
      <c r="BD27" s="16">
        <f>COUNTIF(BD3:BD22,"MSC")</f>
        <v>3</v>
      </c>
      <c r="BE27" s="70" t="s">
        <v>32</v>
      </c>
      <c r="BF27" s="70"/>
      <c r="BG27" s="70"/>
      <c r="BH27" s="70"/>
      <c r="BI27" s="70"/>
      <c r="BJ27" s="16">
        <f>COUNTIF(BJ3:BJ22,"MSC")</f>
        <v>11</v>
      </c>
      <c r="BK27" s="70" t="s">
        <v>32</v>
      </c>
      <c r="BL27" s="70"/>
      <c r="BM27" s="70"/>
      <c r="BN27" s="70"/>
      <c r="BO27" s="70"/>
      <c r="BP27" s="16">
        <f>COUNTIF(BP3:BP22,"MSC")</f>
        <v>4</v>
      </c>
      <c r="BQ27" s="70" t="s">
        <v>32</v>
      </c>
      <c r="BR27" s="70"/>
      <c r="BS27" s="70"/>
      <c r="BT27" s="70"/>
      <c r="BU27" s="70"/>
      <c r="BV27" s="16">
        <f>COUNTIF(BV3:BV22,"MSC")</f>
        <v>14</v>
      </c>
    </row>
    <row r="28" spans="1:74" s="8" customFormat="1" ht="14.25" x14ac:dyDescent="0.2">
      <c r="A28" s="71"/>
      <c r="B28" s="71"/>
      <c r="C28" s="70" t="s">
        <v>61</v>
      </c>
      <c r="D28" s="70"/>
      <c r="E28" s="70"/>
      <c r="F28" s="70"/>
      <c r="G28" s="70"/>
      <c r="H28" s="16">
        <f>COUNTIF(H3:H22,"UnC")</f>
        <v>0</v>
      </c>
      <c r="I28" s="70" t="s">
        <v>61</v>
      </c>
      <c r="J28" s="70"/>
      <c r="K28" s="70"/>
      <c r="L28" s="70"/>
      <c r="M28" s="70"/>
      <c r="N28" s="16">
        <f>COUNTIF(N3:N22,"UnC")</f>
        <v>0</v>
      </c>
      <c r="O28" s="70" t="s">
        <v>61</v>
      </c>
      <c r="P28" s="70"/>
      <c r="Q28" s="70"/>
      <c r="R28" s="70"/>
      <c r="S28" s="70"/>
      <c r="T28" s="16">
        <f>COUNTIF(T3:T22,"UnC ")</f>
        <v>0</v>
      </c>
      <c r="U28" s="70" t="s">
        <v>61</v>
      </c>
      <c r="V28" s="70"/>
      <c r="W28" s="70"/>
      <c r="X28" s="70"/>
      <c r="Y28" s="70"/>
      <c r="Z28" s="16">
        <f>COUNTIF(Z3:Z22,"UnC ")</f>
        <v>1</v>
      </c>
      <c r="AA28" s="70" t="s">
        <v>61</v>
      </c>
      <c r="AB28" s="70"/>
      <c r="AC28" s="70"/>
      <c r="AD28" s="70"/>
      <c r="AE28" s="70"/>
      <c r="AF28" s="16">
        <f>COUNTIF(AF3:AF22,"UnC ")</f>
        <v>0</v>
      </c>
      <c r="AG28" s="70" t="s">
        <v>61</v>
      </c>
      <c r="AH28" s="70"/>
      <c r="AI28" s="70"/>
      <c r="AJ28" s="70"/>
      <c r="AK28" s="70"/>
      <c r="AL28" s="16">
        <f>COUNTIF(AL3:AL22,"UnC ")</f>
        <v>2</v>
      </c>
      <c r="AM28" s="70" t="s">
        <v>61</v>
      </c>
      <c r="AN28" s="70"/>
      <c r="AO28" s="70"/>
      <c r="AP28" s="70"/>
      <c r="AQ28" s="70"/>
      <c r="AR28" s="16">
        <f>COUNTIF(AR3:AR22,"UnC ")</f>
        <v>1</v>
      </c>
      <c r="AS28" s="70" t="s">
        <v>61</v>
      </c>
      <c r="AT28" s="70"/>
      <c r="AU28" s="70"/>
      <c r="AV28" s="70"/>
      <c r="AW28" s="70"/>
      <c r="AX28" s="16">
        <f>COUNTIF(AX3:AX22,"UnC")</f>
        <v>0</v>
      </c>
      <c r="AY28" s="70" t="s">
        <v>61</v>
      </c>
      <c r="AZ28" s="70"/>
      <c r="BA28" s="70"/>
      <c r="BB28" s="70"/>
      <c r="BC28" s="70"/>
      <c r="BD28" s="16">
        <f>COUNTIF(BD3:BD22,"UnC ")</f>
        <v>1</v>
      </c>
      <c r="BE28" s="70" t="s">
        <v>61</v>
      </c>
      <c r="BF28" s="70"/>
      <c r="BG28" s="70"/>
      <c r="BH28" s="70"/>
      <c r="BI28" s="70"/>
      <c r="BJ28" s="16">
        <f>COUNTIF(BJ3:BJ22,"UnC ")</f>
        <v>1</v>
      </c>
      <c r="BK28" s="70" t="s">
        <v>61</v>
      </c>
      <c r="BL28" s="70"/>
      <c r="BM28" s="70"/>
      <c r="BN28" s="70"/>
      <c r="BO28" s="70"/>
      <c r="BP28" s="16">
        <f>COUNTIF(BP3:BP22,"UnC ")</f>
        <v>5</v>
      </c>
      <c r="BQ28" s="70" t="s">
        <v>61</v>
      </c>
      <c r="BR28" s="70"/>
      <c r="BS28" s="70"/>
      <c r="BT28" s="70"/>
      <c r="BU28" s="70"/>
      <c r="BV28" s="16">
        <f>COUNTIF(BV3:BV22,"UnC ")</f>
        <v>0</v>
      </c>
    </row>
    <row r="29" spans="1:74" x14ac:dyDescent="0.25">
      <c r="A29" s="63" t="s">
        <v>37</v>
      </c>
      <c r="B29" s="64"/>
      <c r="C29" s="62" t="s">
        <v>58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1">
        <f t="shared" ref="O29:O34" si="0">SUM(H23,N23,T23,Z23,AF23,AL23,AR23,AX23,BD23,BJ23,BP23,BV23)</f>
        <v>18</v>
      </c>
      <c r="P29" s="61"/>
      <c r="Q29" s="61"/>
      <c r="R29" s="69">
        <f t="shared" ref="R29:R34" si="1">O29/(20*12)*100</f>
        <v>7.5</v>
      </c>
      <c r="S29" s="69"/>
      <c r="T29" s="69"/>
    </row>
    <row r="30" spans="1:74" x14ac:dyDescent="0.25">
      <c r="A30" s="65"/>
      <c r="B30" s="66"/>
      <c r="C30" s="62" t="s">
        <v>38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1">
        <f t="shared" si="0"/>
        <v>32</v>
      </c>
      <c r="P30" s="61"/>
      <c r="Q30" s="61"/>
      <c r="R30" s="69">
        <f t="shared" si="1"/>
        <v>13.333333333333334</v>
      </c>
      <c r="S30" s="69"/>
      <c r="T30" s="69"/>
    </row>
    <row r="31" spans="1:74" x14ac:dyDescent="0.25">
      <c r="A31" s="65"/>
      <c r="B31" s="66"/>
      <c r="C31" s="62" t="s">
        <v>39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1">
        <f t="shared" si="0"/>
        <v>89</v>
      </c>
      <c r="P31" s="61"/>
      <c r="Q31" s="61"/>
      <c r="R31" s="69">
        <f t="shared" si="1"/>
        <v>37.083333333333336</v>
      </c>
      <c r="S31" s="69"/>
      <c r="T31" s="69"/>
    </row>
    <row r="32" spans="1:74" x14ac:dyDescent="0.25">
      <c r="A32" s="65"/>
      <c r="B32" s="66"/>
      <c r="C32" s="62" t="s">
        <v>59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1">
        <f t="shared" si="0"/>
        <v>22</v>
      </c>
      <c r="P32" s="61"/>
      <c r="Q32" s="61"/>
      <c r="R32" s="69">
        <f t="shared" si="1"/>
        <v>9.1666666666666661</v>
      </c>
      <c r="S32" s="69"/>
      <c r="T32" s="69"/>
    </row>
    <row r="33" spans="1:31" x14ac:dyDescent="0.25">
      <c r="A33" s="65"/>
      <c r="B33" s="66"/>
      <c r="C33" s="62" t="s">
        <v>60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1">
        <f t="shared" si="0"/>
        <v>68</v>
      </c>
      <c r="P33" s="61"/>
      <c r="Q33" s="61"/>
      <c r="R33" s="69">
        <f t="shared" si="1"/>
        <v>28.333333333333332</v>
      </c>
      <c r="S33" s="69"/>
      <c r="T33" s="69"/>
      <c r="Z33" s="19"/>
      <c r="AA33" s="19"/>
      <c r="AB33" s="19"/>
      <c r="AC33" s="19"/>
      <c r="AD33" s="19"/>
      <c r="AE33" s="19"/>
    </row>
    <row r="34" spans="1:31" x14ac:dyDescent="0.25">
      <c r="A34" s="67"/>
      <c r="B34" s="68"/>
      <c r="C34" s="62" t="s">
        <v>40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1">
        <f t="shared" si="0"/>
        <v>11</v>
      </c>
      <c r="P34" s="61"/>
      <c r="Q34" s="61"/>
      <c r="R34" s="69">
        <f t="shared" si="1"/>
        <v>4.583333333333333</v>
      </c>
      <c r="S34" s="69"/>
      <c r="T34" s="69"/>
      <c r="Z34" s="19"/>
      <c r="AA34" s="19"/>
      <c r="AB34" s="19"/>
      <c r="AC34" s="19"/>
      <c r="AD34" s="19"/>
      <c r="AE34" s="19"/>
    </row>
    <row r="35" spans="1:31" x14ac:dyDescent="0.25">
      <c r="Z35" s="19"/>
      <c r="AA35" s="19"/>
      <c r="AB35" s="19"/>
      <c r="AC35" s="19"/>
      <c r="AD35" s="19"/>
      <c r="AE35" s="19"/>
    </row>
    <row r="36" spans="1:31" x14ac:dyDescent="0.25">
      <c r="Z36" s="19"/>
      <c r="AA36" s="19"/>
      <c r="AB36" s="19"/>
      <c r="AC36" s="19"/>
      <c r="AD36" s="19"/>
      <c r="AE36" s="19"/>
    </row>
    <row r="37" spans="1:31" x14ac:dyDescent="0.25">
      <c r="Z37" s="19"/>
      <c r="AA37" s="19"/>
      <c r="AB37" s="19"/>
      <c r="AC37" s="19"/>
      <c r="AD37" s="19"/>
      <c r="AE37" s="19"/>
    </row>
    <row r="38" spans="1:31" x14ac:dyDescent="0.25">
      <c r="Z38" s="19"/>
      <c r="AA38" s="19"/>
      <c r="AB38" s="19"/>
      <c r="AC38" s="19"/>
      <c r="AD38" s="19"/>
      <c r="AE38" s="19"/>
    </row>
  </sheetData>
  <mergeCells count="118">
    <mergeCell ref="BQ28:BU28"/>
    <mergeCell ref="BQ23:BU23"/>
    <mergeCell ref="BQ24:BU24"/>
    <mergeCell ref="BQ25:BU25"/>
    <mergeCell ref="BQ26:BU26"/>
    <mergeCell ref="BQ27:BU27"/>
    <mergeCell ref="BE28:BI28"/>
    <mergeCell ref="BK23:BO23"/>
    <mergeCell ref="BK24:BO24"/>
    <mergeCell ref="BK25:BO25"/>
    <mergeCell ref="BK26:BO26"/>
    <mergeCell ref="BK27:BO27"/>
    <mergeCell ref="BK28:BO28"/>
    <mergeCell ref="BE23:BI23"/>
    <mergeCell ref="BE24:BI24"/>
    <mergeCell ref="BE25:BI25"/>
    <mergeCell ref="BE26:BI26"/>
    <mergeCell ref="BE27:BI27"/>
    <mergeCell ref="AS28:AW28"/>
    <mergeCell ref="AY23:BC23"/>
    <mergeCell ref="AY24:BC24"/>
    <mergeCell ref="AY25:BC25"/>
    <mergeCell ref="AY26:BC26"/>
    <mergeCell ref="AY27:BC27"/>
    <mergeCell ref="AY28:BC28"/>
    <mergeCell ref="AS23:AW23"/>
    <mergeCell ref="AS24:AW24"/>
    <mergeCell ref="AS25:AW25"/>
    <mergeCell ref="AS26:AW26"/>
    <mergeCell ref="AS27:AW27"/>
    <mergeCell ref="AG28:AK28"/>
    <mergeCell ref="AM23:AQ23"/>
    <mergeCell ref="AM24:AQ24"/>
    <mergeCell ref="AM25:AQ25"/>
    <mergeCell ref="AM26:AQ26"/>
    <mergeCell ref="AM27:AQ27"/>
    <mergeCell ref="AM28:AQ28"/>
    <mergeCell ref="AG23:AK23"/>
    <mergeCell ref="AG24:AK24"/>
    <mergeCell ref="AG25:AK25"/>
    <mergeCell ref="AG26:AK26"/>
    <mergeCell ref="AG27:AK27"/>
    <mergeCell ref="AA25:AE25"/>
    <mergeCell ref="AA26:AE26"/>
    <mergeCell ref="AA27:AE27"/>
    <mergeCell ref="AA28:AE28"/>
    <mergeCell ref="U23:Y23"/>
    <mergeCell ref="U24:Y24"/>
    <mergeCell ref="U25:Y25"/>
    <mergeCell ref="U26:Y26"/>
    <mergeCell ref="U27:Y27"/>
    <mergeCell ref="BQ1:BU1"/>
    <mergeCell ref="BV1:BV2"/>
    <mergeCell ref="C23:G23"/>
    <mergeCell ref="C24:G24"/>
    <mergeCell ref="C25:G25"/>
    <mergeCell ref="AX1:AX2"/>
    <mergeCell ref="AY1:BC1"/>
    <mergeCell ref="BD1:BD2"/>
    <mergeCell ref="BE1:BI1"/>
    <mergeCell ref="BJ1:BJ2"/>
    <mergeCell ref="BK1:BO1"/>
    <mergeCell ref="AF1:AF2"/>
    <mergeCell ref="AG1:AK1"/>
    <mergeCell ref="AL1:AL2"/>
    <mergeCell ref="AM1:AQ1"/>
    <mergeCell ref="AR1:AR2"/>
    <mergeCell ref="O23:S23"/>
    <mergeCell ref="O24:S24"/>
    <mergeCell ref="O25:S25"/>
    <mergeCell ref="H1:H2"/>
    <mergeCell ref="I23:M23"/>
    <mergeCell ref="I24:M24"/>
    <mergeCell ref="I25:M25"/>
    <mergeCell ref="AA23:AE23"/>
    <mergeCell ref="C26:G26"/>
    <mergeCell ref="C27:G27"/>
    <mergeCell ref="C28:G28"/>
    <mergeCell ref="A23:B28"/>
    <mergeCell ref="BP1:BP2"/>
    <mergeCell ref="AS1:AW1"/>
    <mergeCell ref="N1:N2"/>
    <mergeCell ref="O1:S1"/>
    <mergeCell ref="T1:T2"/>
    <mergeCell ref="U1:Y1"/>
    <mergeCell ref="Z1:Z2"/>
    <mergeCell ref="AA1:AE1"/>
    <mergeCell ref="A1:A2"/>
    <mergeCell ref="B1:B2"/>
    <mergeCell ref="C1:G1"/>
    <mergeCell ref="I1:M1"/>
    <mergeCell ref="I27:M27"/>
    <mergeCell ref="I28:M28"/>
    <mergeCell ref="O26:S26"/>
    <mergeCell ref="O27:S27"/>
    <mergeCell ref="O28:S28"/>
    <mergeCell ref="I26:M26"/>
    <mergeCell ref="U28:Y28"/>
    <mergeCell ref="AA24:AE24"/>
    <mergeCell ref="O29:Q29"/>
    <mergeCell ref="C32:N32"/>
    <mergeCell ref="C33:N33"/>
    <mergeCell ref="C34:N34"/>
    <mergeCell ref="A29:B34"/>
    <mergeCell ref="C29:N29"/>
    <mergeCell ref="C30:N30"/>
    <mergeCell ref="C31:N31"/>
    <mergeCell ref="R29:T29"/>
    <mergeCell ref="R30:T30"/>
    <mergeCell ref="R31:T31"/>
    <mergeCell ref="R32:T32"/>
    <mergeCell ref="R33:T33"/>
    <mergeCell ref="R34:T34"/>
    <mergeCell ref="O30:Q30"/>
    <mergeCell ref="O31:Q31"/>
    <mergeCell ref="O32:Q32"/>
    <mergeCell ref="O33:Q33"/>
    <mergeCell ref="O34:Q3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05C8-BD4F-4807-8385-318581081CA5}">
  <dimension ref="A1:Q38"/>
  <sheetViews>
    <sheetView tabSelected="1" topLeftCell="A14" zoomScale="90" zoomScaleNormal="90" workbookViewId="0">
      <selection activeCell="Q28" sqref="Q28"/>
    </sheetView>
  </sheetViews>
  <sheetFormatPr defaultRowHeight="15" x14ac:dyDescent="0.25"/>
  <cols>
    <col min="1" max="1" width="7" customWidth="1"/>
    <col min="2" max="2" width="49" customWidth="1"/>
    <col min="3" max="14" width="6.42578125" style="11" customWidth="1"/>
    <col min="16" max="16" width="10.28515625" customWidth="1"/>
    <col min="17" max="17" width="51.85546875" customWidth="1"/>
  </cols>
  <sheetData>
    <row r="1" spans="1:17" x14ac:dyDescent="0.25">
      <c r="A1" s="80" t="s">
        <v>63</v>
      </c>
      <c r="B1" s="24" t="s">
        <v>64</v>
      </c>
      <c r="C1" s="81" t="s">
        <v>65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P1" s="43" t="s">
        <v>90</v>
      </c>
      <c r="Q1" s="42" t="s">
        <v>89</v>
      </c>
    </row>
    <row r="2" spans="1:17" x14ac:dyDescent="0.25">
      <c r="A2" s="80"/>
      <c r="B2" s="25" t="s">
        <v>66</v>
      </c>
      <c r="C2" s="39">
        <v>1</v>
      </c>
      <c r="D2" s="40">
        <v>2</v>
      </c>
      <c r="E2" s="40">
        <v>3</v>
      </c>
      <c r="F2" s="40">
        <v>4</v>
      </c>
      <c r="G2" s="40">
        <v>5</v>
      </c>
      <c r="H2" s="40">
        <v>6</v>
      </c>
      <c r="I2" s="40">
        <v>7</v>
      </c>
      <c r="J2" s="40">
        <v>8</v>
      </c>
      <c r="K2" s="40">
        <v>9</v>
      </c>
      <c r="L2" s="40">
        <v>10</v>
      </c>
      <c r="M2" s="40">
        <v>11</v>
      </c>
      <c r="N2" s="40">
        <v>12</v>
      </c>
      <c r="P2" s="43" t="s">
        <v>88</v>
      </c>
      <c r="Q2" s="5" t="s">
        <v>79</v>
      </c>
    </row>
    <row r="3" spans="1:17" x14ac:dyDescent="0.25">
      <c r="A3" s="3">
        <v>1</v>
      </c>
      <c r="B3" s="18" t="s">
        <v>43</v>
      </c>
      <c r="C3" s="23" t="s">
        <v>88</v>
      </c>
      <c r="D3" s="23" t="s">
        <v>88</v>
      </c>
      <c r="E3" s="23" t="s">
        <v>88</v>
      </c>
      <c r="F3" s="23" t="s">
        <v>88</v>
      </c>
      <c r="G3" s="23" t="s">
        <v>88</v>
      </c>
      <c r="H3" s="23" t="s">
        <v>88</v>
      </c>
      <c r="I3" s="23" t="s">
        <v>88</v>
      </c>
      <c r="J3" s="23" t="s">
        <v>88</v>
      </c>
      <c r="K3" s="23" t="s">
        <v>88</v>
      </c>
      <c r="L3" s="23" t="s">
        <v>88</v>
      </c>
      <c r="M3" s="23" t="s">
        <v>88</v>
      </c>
      <c r="N3" s="23" t="s">
        <v>88</v>
      </c>
      <c r="P3" s="43" t="s">
        <v>67</v>
      </c>
      <c r="Q3" s="5" t="s">
        <v>80</v>
      </c>
    </row>
    <row r="4" spans="1:17" x14ac:dyDescent="0.25">
      <c r="A4" s="3">
        <v>2</v>
      </c>
      <c r="B4" s="18" t="s">
        <v>6</v>
      </c>
      <c r="C4" s="23" t="s">
        <v>88</v>
      </c>
      <c r="D4" s="23" t="s">
        <v>88</v>
      </c>
      <c r="E4" s="23" t="s">
        <v>88</v>
      </c>
      <c r="F4" s="41" t="s">
        <v>74</v>
      </c>
      <c r="G4" s="23" t="s">
        <v>88</v>
      </c>
      <c r="H4" s="23" t="s">
        <v>88</v>
      </c>
      <c r="I4" s="23" t="s">
        <v>69</v>
      </c>
      <c r="J4" s="23" t="s">
        <v>88</v>
      </c>
      <c r="K4" s="23" t="s">
        <v>88</v>
      </c>
      <c r="L4" s="23" t="s">
        <v>77</v>
      </c>
      <c r="M4" s="23" t="s">
        <v>88</v>
      </c>
      <c r="N4" s="23" t="s">
        <v>77</v>
      </c>
      <c r="P4" s="43" t="s">
        <v>74</v>
      </c>
      <c r="Q4" s="5" t="s">
        <v>81</v>
      </c>
    </row>
    <row r="5" spans="1:17" x14ac:dyDescent="0.25">
      <c r="A5" s="3">
        <v>3</v>
      </c>
      <c r="B5" s="18" t="s">
        <v>49</v>
      </c>
      <c r="C5" s="23" t="s">
        <v>88</v>
      </c>
      <c r="D5" s="23" t="s">
        <v>88</v>
      </c>
      <c r="E5" s="23" t="s">
        <v>88</v>
      </c>
      <c r="F5" s="23" t="s">
        <v>88</v>
      </c>
      <c r="G5" s="23" t="s">
        <v>88</v>
      </c>
      <c r="H5" s="23" t="s">
        <v>88</v>
      </c>
      <c r="I5" s="23" t="s">
        <v>88</v>
      </c>
      <c r="J5" s="23" t="s">
        <v>88</v>
      </c>
      <c r="K5" s="23" t="s">
        <v>88</v>
      </c>
      <c r="L5" s="23" t="s">
        <v>88</v>
      </c>
      <c r="M5" s="23" t="s">
        <v>88</v>
      </c>
      <c r="N5" s="23" t="s">
        <v>88</v>
      </c>
      <c r="P5" s="43" t="s">
        <v>69</v>
      </c>
      <c r="Q5" s="5" t="s">
        <v>82</v>
      </c>
    </row>
    <row r="6" spans="1:17" x14ac:dyDescent="0.25">
      <c r="A6" s="3">
        <v>4</v>
      </c>
      <c r="B6" s="18" t="s">
        <v>7</v>
      </c>
      <c r="C6" s="23" t="s">
        <v>88</v>
      </c>
      <c r="D6" s="23" t="s">
        <v>88</v>
      </c>
      <c r="E6" s="23" t="s">
        <v>88</v>
      </c>
      <c r="F6" s="23" t="s">
        <v>88</v>
      </c>
      <c r="G6" s="41" t="s">
        <v>74</v>
      </c>
      <c r="H6" s="23" t="s">
        <v>88</v>
      </c>
      <c r="I6" s="23" t="s">
        <v>69</v>
      </c>
      <c r="J6" s="23" t="s">
        <v>88</v>
      </c>
      <c r="K6" s="23" t="s">
        <v>68</v>
      </c>
      <c r="L6" s="23" t="s">
        <v>77</v>
      </c>
      <c r="M6" s="23" t="s">
        <v>88</v>
      </c>
      <c r="N6" s="23" t="s">
        <v>77</v>
      </c>
      <c r="P6" s="43" t="s">
        <v>77</v>
      </c>
      <c r="Q6" s="5" t="s">
        <v>83</v>
      </c>
    </row>
    <row r="7" spans="1:17" x14ac:dyDescent="0.25">
      <c r="A7" s="3">
        <v>5</v>
      </c>
      <c r="B7" s="18" t="s">
        <v>44</v>
      </c>
      <c r="C7" s="23" t="s">
        <v>88</v>
      </c>
      <c r="D7" s="23" t="s">
        <v>88</v>
      </c>
      <c r="E7" s="23" t="s">
        <v>88</v>
      </c>
      <c r="F7" s="23" t="s">
        <v>88</v>
      </c>
      <c r="G7" s="23" t="s">
        <v>88</v>
      </c>
      <c r="H7" s="23" t="s">
        <v>88</v>
      </c>
      <c r="I7" s="23" t="s">
        <v>69</v>
      </c>
      <c r="J7" s="41" t="s">
        <v>74</v>
      </c>
      <c r="K7" s="23" t="s">
        <v>88</v>
      </c>
      <c r="L7" s="23" t="s">
        <v>77</v>
      </c>
      <c r="M7" s="23" t="s">
        <v>88</v>
      </c>
      <c r="N7" s="23" t="s">
        <v>77</v>
      </c>
      <c r="P7" s="43" t="s">
        <v>68</v>
      </c>
      <c r="Q7" s="44" t="s">
        <v>91</v>
      </c>
    </row>
    <row r="8" spans="1:17" x14ac:dyDescent="0.25">
      <c r="A8" s="3">
        <v>6</v>
      </c>
      <c r="B8" s="18" t="s">
        <v>8</v>
      </c>
      <c r="C8" s="23" t="s">
        <v>88</v>
      </c>
      <c r="D8" s="23" t="s">
        <v>88</v>
      </c>
      <c r="E8" s="23" t="s">
        <v>88</v>
      </c>
      <c r="F8" s="23" t="s">
        <v>88</v>
      </c>
      <c r="G8" s="23" t="s">
        <v>88</v>
      </c>
      <c r="H8" s="23" t="s">
        <v>88</v>
      </c>
      <c r="I8" s="23" t="s">
        <v>69</v>
      </c>
      <c r="J8" s="23" t="s">
        <v>67</v>
      </c>
      <c r="K8" s="23" t="s">
        <v>88</v>
      </c>
      <c r="L8" s="23" t="s">
        <v>77</v>
      </c>
      <c r="M8" s="23" t="s">
        <v>67</v>
      </c>
      <c r="N8" s="23" t="s">
        <v>77</v>
      </c>
      <c r="P8" s="43" t="s">
        <v>72</v>
      </c>
      <c r="Q8" s="5" t="s">
        <v>84</v>
      </c>
    </row>
    <row r="9" spans="1:17" x14ac:dyDescent="0.25">
      <c r="A9" s="3">
        <v>7</v>
      </c>
      <c r="B9" s="18" t="s">
        <v>50</v>
      </c>
      <c r="C9" s="23" t="s">
        <v>88</v>
      </c>
      <c r="D9" s="23" t="s">
        <v>88</v>
      </c>
      <c r="E9" s="23" t="s">
        <v>88</v>
      </c>
      <c r="F9" s="23" t="s">
        <v>88</v>
      </c>
      <c r="G9" s="23" t="s">
        <v>69</v>
      </c>
      <c r="H9" s="23" t="s">
        <v>88</v>
      </c>
      <c r="I9" s="41" t="s">
        <v>74</v>
      </c>
      <c r="J9" s="23" t="s">
        <v>69</v>
      </c>
      <c r="K9" s="23" t="s">
        <v>88</v>
      </c>
      <c r="L9" s="23" t="s">
        <v>77</v>
      </c>
      <c r="M9" s="23" t="s">
        <v>88</v>
      </c>
      <c r="N9" s="23" t="s">
        <v>69</v>
      </c>
      <c r="P9" s="43" t="s">
        <v>85</v>
      </c>
      <c r="Q9" s="5" t="s">
        <v>86</v>
      </c>
    </row>
    <row r="10" spans="1:17" x14ac:dyDescent="0.25">
      <c r="A10" s="3">
        <v>8</v>
      </c>
      <c r="B10" s="18" t="s">
        <v>18</v>
      </c>
      <c r="C10" s="23" t="s">
        <v>88</v>
      </c>
      <c r="D10" s="23" t="s">
        <v>88</v>
      </c>
      <c r="E10" s="23" t="s">
        <v>88</v>
      </c>
      <c r="F10" s="23" t="s">
        <v>68</v>
      </c>
      <c r="G10" s="23" t="s">
        <v>67</v>
      </c>
      <c r="H10" s="23" t="s">
        <v>77</v>
      </c>
      <c r="I10" s="23" t="s">
        <v>77</v>
      </c>
      <c r="J10" s="23" t="s">
        <v>69</v>
      </c>
      <c r="K10" s="23" t="s">
        <v>88</v>
      </c>
      <c r="L10" s="23" t="s">
        <v>88</v>
      </c>
      <c r="M10" s="23" t="s">
        <v>88</v>
      </c>
      <c r="N10" s="23" t="s">
        <v>69</v>
      </c>
      <c r="P10" s="43" t="s">
        <v>71</v>
      </c>
      <c r="Q10" s="5" t="s">
        <v>87</v>
      </c>
    </row>
    <row r="11" spans="1:17" x14ac:dyDescent="0.25">
      <c r="A11" s="3">
        <v>9</v>
      </c>
      <c r="B11" s="18" t="s">
        <v>19</v>
      </c>
      <c r="C11" s="23" t="s">
        <v>88</v>
      </c>
      <c r="D11" s="23" t="s">
        <v>88</v>
      </c>
      <c r="E11" s="23" t="s">
        <v>88</v>
      </c>
      <c r="F11" s="23" t="s">
        <v>88</v>
      </c>
      <c r="G11" s="23" t="s">
        <v>88</v>
      </c>
      <c r="H11" s="23" t="s">
        <v>88</v>
      </c>
      <c r="I11" s="23" t="s">
        <v>88</v>
      </c>
      <c r="J11" s="23" t="s">
        <v>88</v>
      </c>
      <c r="K11" s="23" t="s">
        <v>88</v>
      </c>
      <c r="L11" s="23" t="s">
        <v>88</v>
      </c>
      <c r="M11" s="23" t="s">
        <v>88</v>
      </c>
      <c r="N11" s="23" t="s">
        <v>88</v>
      </c>
    </row>
    <row r="12" spans="1:17" x14ac:dyDescent="0.25">
      <c r="A12" s="3">
        <v>10</v>
      </c>
      <c r="B12" s="18" t="s">
        <v>45</v>
      </c>
      <c r="C12" s="23" t="s">
        <v>88</v>
      </c>
      <c r="D12" s="23" t="s">
        <v>88</v>
      </c>
      <c r="E12" s="23" t="s">
        <v>88</v>
      </c>
      <c r="F12" s="23" t="s">
        <v>88</v>
      </c>
      <c r="G12" s="23" t="s">
        <v>88</v>
      </c>
      <c r="H12" s="23" t="s">
        <v>88</v>
      </c>
      <c r="I12" s="23" t="s">
        <v>88</v>
      </c>
      <c r="J12" s="23" t="s">
        <v>88</v>
      </c>
      <c r="K12" s="23" t="s">
        <v>88</v>
      </c>
      <c r="L12" s="23" t="s">
        <v>67</v>
      </c>
      <c r="M12" s="23" t="s">
        <v>88</v>
      </c>
      <c r="N12" s="23" t="s">
        <v>77</v>
      </c>
    </row>
    <row r="13" spans="1:17" x14ac:dyDescent="0.25">
      <c r="A13" s="3">
        <v>11</v>
      </c>
      <c r="B13" s="18" t="s">
        <v>51</v>
      </c>
      <c r="C13" s="23" t="s">
        <v>88</v>
      </c>
      <c r="D13" s="23" t="s">
        <v>88</v>
      </c>
      <c r="E13" s="23" t="s">
        <v>88</v>
      </c>
      <c r="F13" s="41" t="s">
        <v>74</v>
      </c>
      <c r="G13" s="23" t="s">
        <v>88</v>
      </c>
      <c r="H13" s="23" t="s">
        <v>88</v>
      </c>
      <c r="I13" s="23" t="s">
        <v>69</v>
      </c>
      <c r="J13" s="23" t="s">
        <v>88</v>
      </c>
      <c r="K13" s="23" t="s">
        <v>88</v>
      </c>
      <c r="L13" s="23" t="s">
        <v>88</v>
      </c>
      <c r="M13" s="23" t="s">
        <v>67</v>
      </c>
      <c r="N13" s="23" t="s">
        <v>77</v>
      </c>
    </row>
    <row r="14" spans="1:17" x14ac:dyDescent="0.25">
      <c r="A14" s="3">
        <v>12</v>
      </c>
      <c r="B14" s="18" t="s">
        <v>46</v>
      </c>
      <c r="C14" s="23" t="s">
        <v>88</v>
      </c>
      <c r="D14" s="23" t="s">
        <v>88</v>
      </c>
      <c r="E14" s="23" t="s">
        <v>88</v>
      </c>
      <c r="F14" s="41" t="s">
        <v>74</v>
      </c>
      <c r="G14" s="23" t="s">
        <v>88</v>
      </c>
      <c r="H14" s="23" t="s">
        <v>88</v>
      </c>
      <c r="I14" s="23" t="s">
        <v>69</v>
      </c>
      <c r="J14" s="23" t="s">
        <v>88</v>
      </c>
      <c r="K14" s="23" t="s">
        <v>88</v>
      </c>
      <c r="L14" s="23" t="s">
        <v>77</v>
      </c>
      <c r="M14" s="41" t="s">
        <v>74</v>
      </c>
      <c r="N14" s="23" t="s">
        <v>77</v>
      </c>
    </row>
    <row r="15" spans="1:17" x14ac:dyDescent="0.25">
      <c r="A15" s="3">
        <v>13</v>
      </c>
      <c r="B15" s="18" t="s">
        <v>47</v>
      </c>
      <c r="C15" s="23" t="s">
        <v>88</v>
      </c>
      <c r="D15" s="23" t="s">
        <v>88</v>
      </c>
      <c r="E15" s="23" t="s">
        <v>88</v>
      </c>
      <c r="F15" s="23" t="s">
        <v>88</v>
      </c>
      <c r="G15" s="23" t="s">
        <v>88</v>
      </c>
      <c r="H15" s="23" t="s">
        <v>88</v>
      </c>
      <c r="I15" s="23" t="s">
        <v>88</v>
      </c>
      <c r="J15" s="23" t="s">
        <v>88</v>
      </c>
      <c r="K15" s="23" t="s">
        <v>88</v>
      </c>
      <c r="L15" s="23" t="s">
        <v>67</v>
      </c>
      <c r="M15" s="23" t="s">
        <v>88</v>
      </c>
      <c r="N15" s="23" t="s">
        <v>88</v>
      </c>
    </row>
    <row r="16" spans="1:17" x14ac:dyDescent="0.25">
      <c r="A16" s="3">
        <v>14</v>
      </c>
      <c r="B16" s="18" t="s">
        <v>24</v>
      </c>
      <c r="C16" s="23" t="s">
        <v>88</v>
      </c>
      <c r="D16" s="23" t="s">
        <v>88</v>
      </c>
      <c r="E16" s="23" t="s">
        <v>88</v>
      </c>
      <c r="F16" s="23" t="s">
        <v>88</v>
      </c>
      <c r="G16" s="23" t="s">
        <v>88</v>
      </c>
      <c r="H16" s="23" t="s">
        <v>88</v>
      </c>
      <c r="I16" s="23" t="s">
        <v>69</v>
      </c>
      <c r="J16" s="23" t="s">
        <v>88</v>
      </c>
      <c r="K16" s="23" t="s">
        <v>88</v>
      </c>
      <c r="L16" s="23" t="s">
        <v>77</v>
      </c>
      <c r="M16" s="23" t="s">
        <v>77</v>
      </c>
      <c r="N16" s="23" t="s">
        <v>77</v>
      </c>
    </row>
    <row r="17" spans="1:15" x14ac:dyDescent="0.25">
      <c r="A17" s="3">
        <v>15</v>
      </c>
      <c r="B17" s="18" t="s">
        <v>10</v>
      </c>
      <c r="C17" s="23" t="s">
        <v>88</v>
      </c>
      <c r="D17" s="23" t="s">
        <v>88</v>
      </c>
      <c r="E17" s="23" t="s">
        <v>88</v>
      </c>
      <c r="F17" s="41" t="s">
        <v>74</v>
      </c>
      <c r="G17" s="23" t="s">
        <v>88</v>
      </c>
      <c r="H17" s="23" t="s">
        <v>88</v>
      </c>
      <c r="I17" s="23" t="s">
        <v>69</v>
      </c>
      <c r="J17" s="23" t="s">
        <v>69</v>
      </c>
      <c r="K17" s="23" t="s">
        <v>67</v>
      </c>
      <c r="L17" s="23" t="s">
        <v>88</v>
      </c>
      <c r="M17" s="23" t="s">
        <v>77</v>
      </c>
      <c r="N17" s="23" t="s">
        <v>77</v>
      </c>
    </row>
    <row r="18" spans="1:15" x14ac:dyDescent="0.25">
      <c r="A18" s="3">
        <v>16</v>
      </c>
      <c r="B18" s="18" t="s">
        <v>11</v>
      </c>
      <c r="C18" s="23" t="s">
        <v>88</v>
      </c>
      <c r="D18" s="23" t="s">
        <v>88</v>
      </c>
      <c r="E18" s="23" t="s">
        <v>88</v>
      </c>
      <c r="F18" s="23" t="s">
        <v>88</v>
      </c>
      <c r="G18" s="23" t="s">
        <v>88</v>
      </c>
      <c r="H18" s="23" t="s">
        <v>88</v>
      </c>
      <c r="I18" s="23" t="s">
        <v>88</v>
      </c>
      <c r="J18" s="41" t="s">
        <v>74</v>
      </c>
      <c r="K18" s="23" t="s">
        <v>88</v>
      </c>
      <c r="L18" s="23" t="s">
        <v>88</v>
      </c>
      <c r="M18" s="23" t="s">
        <v>88</v>
      </c>
      <c r="N18" s="23" t="s">
        <v>88</v>
      </c>
    </row>
    <row r="19" spans="1:15" x14ac:dyDescent="0.25">
      <c r="A19" s="3">
        <v>17</v>
      </c>
      <c r="B19" s="18" t="s">
        <v>12</v>
      </c>
      <c r="C19" s="23" t="s">
        <v>88</v>
      </c>
      <c r="D19" s="23" t="s">
        <v>88</v>
      </c>
      <c r="E19" s="23" t="s">
        <v>88</v>
      </c>
      <c r="F19" s="41" t="s">
        <v>74</v>
      </c>
      <c r="G19" s="23" t="s">
        <v>88</v>
      </c>
      <c r="H19" s="23" t="s">
        <v>88</v>
      </c>
      <c r="I19" s="23" t="s">
        <v>67</v>
      </c>
      <c r="J19" s="23" t="s">
        <v>68</v>
      </c>
      <c r="K19" s="23" t="s">
        <v>88</v>
      </c>
      <c r="L19" s="23" t="s">
        <v>67</v>
      </c>
      <c r="M19" s="23" t="s">
        <v>88</v>
      </c>
      <c r="N19" s="23" t="s">
        <v>77</v>
      </c>
    </row>
    <row r="20" spans="1:15" x14ac:dyDescent="0.25">
      <c r="A20" s="3">
        <v>18</v>
      </c>
      <c r="B20" s="18" t="s">
        <v>13</v>
      </c>
      <c r="C20" s="23" t="s">
        <v>88</v>
      </c>
      <c r="D20" s="23" t="s">
        <v>88</v>
      </c>
      <c r="E20" s="23" t="s">
        <v>88</v>
      </c>
      <c r="F20" s="23" t="s">
        <v>88</v>
      </c>
      <c r="G20" s="23" t="s">
        <v>88</v>
      </c>
      <c r="H20" s="23" t="s">
        <v>88</v>
      </c>
      <c r="I20" s="23" t="s">
        <v>77</v>
      </c>
      <c r="J20" s="23" t="s">
        <v>69</v>
      </c>
      <c r="K20" s="41" t="s">
        <v>74</v>
      </c>
      <c r="L20" s="23" t="s">
        <v>77</v>
      </c>
      <c r="M20" s="23" t="s">
        <v>88</v>
      </c>
      <c r="N20" s="23" t="s">
        <v>77</v>
      </c>
    </row>
    <row r="21" spans="1:15" x14ac:dyDescent="0.25">
      <c r="A21" s="3">
        <v>19</v>
      </c>
      <c r="B21" s="18" t="s">
        <v>14</v>
      </c>
      <c r="C21" s="23" t="s">
        <v>88</v>
      </c>
      <c r="D21" s="23" t="s">
        <v>68</v>
      </c>
      <c r="E21" s="23" t="s">
        <v>88</v>
      </c>
      <c r="F21" s="23" t="s">
        <v>68</v>
      </c>
      <c r="G21" s="23" t="s">
        <v>67</v>
      </c>
      <c r="H21" s="23" t="s">
        <v>77</v>
      </c>
      <c r="I21" s="23" t="s">
        <v>77</v>
      </c>
      <c r="J21" s="23" t="s">
        <v>69</v>
      </c>
      <c r="K21" s="23" t="s">
        <v>88</v>
      </c>
      <c r="L21" s="23" t="s">
        <v>88</v>
      </c>
      <c r="M21" s="23" t="s">
        <v>88</v>
      </c>
      <c r="N21" s="23" t="s">
        <v>69</v>
      </c>
    </row>
    <row r="22" spans="1:15" x14ac:dyDescent="0.25">
      <c r="A22" s="3">
        <v>20</v>
      </c>
      <c r="B22" s="18" t="s">
        <v>48</v>
      </c>
      <c r="C22" s="23" t="s">
        <v>88</v>
      </c>
      <c r="D22" s="23" t="s">
        <v>88</v>
      </c>
      <c r="E22" s="23" t="s">
        <v>88</v>
      </c>
      <c r="F22" s="23" t="s">
        <v>88</v>
      </c>
      <c r="G22" s="23" t="s">
        <v>88</v>
      </c>
      <c r="H22" s="23" t="s">
        <v>88</v>
      </c>
      <c r="I22" s="23" t="s">
        <v>88</v>
      </c>
      <c r="J22" s="23" t="s">
        <v>88</v>
      </c>
      <c r="K22" s="23" t="s">
        <v>88</v>
      </c>
      <c r="L22" s="23" t="s">
        <v>88</v>
      </c>
      <c r="M22" s="23" t="s">
        <v>88</v>
      </c>
      <c r="N22" s="23" t="s">
        <v>88</v>
      </c>
    </row>
    <row r="23" spans="1:15" x14ac:dyDescent="0.25">
      <c r="A23" s="82" t="s">
        <v>67</v>
      </c>
      <c r="B23" s="26" t="s">
        <v>70</v>
      </c>
      <c r="C23" s="33">
        <f>COUNTIF(C3:C22,"PK")</f>
        <v>0</v>
      </c>
      <c r="D23" s="33">
        <f t="shared" ref="D23:N23" si="0">COUNTIF(D3:D22,"PK")</f>
        <v>0</v>
      </c>
      <c r="E23" s="33">
        <f t="shared" si="0"/>
        <v>0</v>
      </c>
      <c r="F23" s="33">
        <f t="shared" si="0"/>
        <v>0</v>
      </c>
      <c r="G23" s="33">
        <f t="shared" si="0"/>
        <v>2</v>
      </c>
      <c r="H23" s="33">
        <f t="shared" si="0"/>
        <v>0</v>
      </c>
      <c r="I23" s="33">
        <f t="shared" si="0"/>
        <v>1</v>
      </c>
      <c r="J23" s="33">
        <f t="shared" si="0"/>
        <v>1</v>
      </c>
      <c r="K23" s="33">
        <f t="shared" si="0"/>
        <v>1</v>
      </c>
      <c r="L23" s="33">
        <f t="shared" si="0"/>
        <v>3</v>
      </c>
      <c r="M23" s="33">
        <f t="shared" si="0"/>
        <v>2</v>
      </c>
      <c r="N23" s="33">
        <f t="shared" si="0"/>
        <v>0</v>
      </c>
    </row>
    <row r="24" spans="1:15" x14ac:dyDescent="0.25">
      <c r="A24" s="82"/>
      <c r="B24" s="26" t="s">
        <v>71</v>
      </c>
      <c r="C24" s="33">
        <f>20-(COUNTIF(C3:C22,"B"))</f>
        <v>0</v>
      </c>
      <c r="D24" s="33">
        <f t="shared" ref="D24:N24" si="1">20-(COUNTIF(D3:D22,"B"))</f>
        <v>1</v>
      </c>
      <c r="E24" s="33">
        <f t="shared" si="1"/>
        <v>0</v>
      </c>
      <c r="F24" s="33">
        <f t="shared" si="1"/>
        <v>7</v>
      </c>
      <c r="G24" s="33">
        <f t="shared" si="1"/>
        <v>4</v>
      </c>
      <c r="H24" s="33">
        <f t="shared" si="1"/>
        <v>2</v>
      </c>
      <c r="I24" s="33">
        <f t="shared" si="1"/>
        <v>13</v>
      </c>
      <c r="J24" s="33">
        <f t="shared" si="1"/>
        <v>9</v>
      </c>
      <c r="K24" s="33">
        <f t="shared" si="1"/>
        <v>3</v>
      </c>
      <c r="L24" s="33">
        <f t="shared" si="1"/>
        <v>11</v>
      </c>
      <c r="M24" s="33">
        <f t="shared" si="1"/>
        <v>5</v>
      </c>
      <c r="N24" s="33">
        <f t="shared" si="1"/>
        <v>14</v>
      </c>
      <c r="O24" s="111" t="s">
        <v>117</v>
      </c>
    </row>
    <row r="25" spans="1:15" x14ac:dyDescent="0.25">
      <c r="A25" s="82"/>
      <c r="B25" s="27" t="s">
        <v>72</v>
      </c>
      <c r="C25" s="34" t="e">
        <f>C23/C24*100</f>
        <v>#DIV/0!</v>
      </c>
      <c r="D25" s="34">
        <f t="shared" ref="D25:N25" si="2">D23/D24*100</f>
        <v>0</v>
      </c>
      <c r="E25" s="34" t="e">
        <f t="shared" si="2"/>
        <v>#DIV/0!</v>
      </c>
      <c r="F25" s="34">
        <f t="shared" si="2"/>
        <v>0</v>
      </c>
      <c r="G25" s="34">
        <f t="shared" si="2"/>
        <v>50</v>
      </c>
      <c r="H25" s="34">
        <f t="shared" si="2"/>
        <v>0</v>
      </c>
      <c r="I25" s="34">
        <f t="shared" si="2"/>
        <v>7.6923076923076925</v>
      </c>
      <c r="J25" s="34">
        <f t="shared" si="2"/>
        <v>11.111111111111111</v>
      </c>
      <c r="K25" s="34">
        <f t="shared" si="2"/>
        <v>33.333333333333329</v>
      </c>
      <c r="L25" s="34">
        <f t="shared" si="2"/>
        <v>27.27272727272727</v>
      </c>
      <c r="M25" s="34">
        <f t="shared" si="2"/>
        <v>40</v>
      </c>
      <c r="N25" s="34">
        <f t="shared" si="2"/>
        <v>0</v>
      </c>
      <c r="O25" s="111">
        <f>AVERAGE(F25:N25)</f>
        <v>18.823275489942159</v>
      </c>
    </row>
    <row r="26" spans="1:15" x14ac:dyDescent="0.25">
      <c r="A26" s="83" t="s">
        <v>68</v>
      </c>
      <c r="B26" s="28" t="s">
        <v>73</v>
      </c>
      <c r="C26" s="35">
        <f>COUNTIF(C3:C22,"PF")</f>
        <v>0</v>
      </c>
      <c r="D26" s="35">
        <f t="shared" ref="D26:N26" si="3">COUNTIF(D3:D22,"PF")</f>
        <v>1</v>
      </c>
      <c r="E26" s="35">
        <f t="shared" si="3"/>
        <v>0</v>
      </c>
      <c r="F26" s="35">
        <f t="shared" si="3"/>
        <v>2</v>
      </c>
      <c r="G26" s="35">
        <f t="shared" si="3"/>
        <v>0</v>
      </c>
      <c r="H26" s="35">
        <f t="shared" si="3"/>
        <v>0</v>
      </c>
      <c r="I26" s="35">
        <f t="shared" si="3"/>
        <v>0</v>
      </c>
      <c r="J26" s="35">
        <f t="shared" si="3"/>
        <v>1</v>
      </c>
      <c r="K26" s="35">
        <f t="shared" si="3"/>
        <v>1</v>
      </c>
      <c r="L26" s="35">
        <f t="shared" si="3"/>
        <v>0</v>
      </c>
      <c r="M26" s="35">
        <f t="shared" si="3"/>
        <v>0</v>
      </c>
      <c r="N26" s="35">
        <f t="shared" si="3"/>
        <v>0</v>
      </c>
      <c r="O26" s="111"/>
    </row>
    <row r="27" spans="1:15" x14ac:dyDescent="0.25">
      <c r="A27" s="83"/>
      <c r="B27" s="28" t="s">
        <v>71</v>
      </c>
      <c r="C27" s="35">
        <f>20-(COUNTIF(C3:C22,"B"))</f>
        <v>0</v>
      </c>
      <c r="D27" s="35">
        <f t="shared" ref="D27:N27" si="4">20-(COUNTIF(D3:D22,"B"))</f>
        <v>1</v>
      </c>
      <c r="E27" s="35">
        <f t="shared" si="4"/>
        <v>0</v>
      </c>
      <c r="F27" s="35">
        <f t="shared" si="4"/>
        <v>7</v>
      </c>
      <c r="G27" s="35">
        <f t="shared" si="4"/>
        <v>4</v>
      </c>
      <c r="H27" s="35">
        <f t="shared" si="4"/>
        <v>2</v>
      </c>
      <c r="I27" s="35">
        <f t="shared" si="4"/>
        <v>13</v>
      </c>
      <c r="J27" s="35">
        <f t="shared" si="4"/>
        <v>9</v>
      </c>
      <c r="K27" s="35">
        <f t="shared" si="4"/>
        <v>3</v>
      </c>
      <c r="L27" s="35">
        <f t="shared" si="4"/>
        <v>11</v>
      </c>
      <c r="M27" s="35">
        <f t="shared" si="4"/>
        <v>5</v>
      </c>
      <c r="N27" s="35">
        <f t="shared" si="4"/>
        <v>14</v>
      </c>
      <c r="O27" s="111"/>
    </row>
    <row r="28" spans="1:15" x14ac:dyDescent="0.25">
      <c r="A28" s="83"/>
      <c r="B28" s="27" t="s">
        <v>72</v>
      </c>
      <c r="C28" s="34" t="e">
        <f>C26/C27*100</f>
        <v>#DIV/0!</v>
      </c>
      <c r="D28" s="34">
        <f t="shared" ref="D28:N28" si="5">D26/D27*100</f>
        <v>100</v>
      </c>
      <c r="E28" s="34" t="e">
        <f t="shared" si="5"/>
        <v>#DIV/0!</v>
      </c>
      <c r="F28" s="34">
        <f t="shared" si="5"/>
        <v>28.571428571428569</v>
      </c>
      <c r="G28" s="34">
        <f t="shared" si="5"/>
        <v>0</v>
      </c>
      <c r="H28" s="34">
        <f t="shared" si="5"/>
        <v>0</v>
      </c>
      <c r="I28" s="34">
        <f t="shared" si="5"/>
        <v>0</v>
      </c>
      <c r="J28" s="34">
        <f t="shared" si="5"/>
        <v>11.111111111111111</v>
      </c>
      <c r="K28" s="34">
        <f t="shared" si="5"/>
        <v>33.333333333333329</v>
      </c>
      <c r="L28" s="34">
        <f t="shared" si="5"/>
        <v>0</v>
      </c>
      <c r="M28" s="34">
        <f t="shared" si="5"/>
        <v>0</v>
      </c>
      <c r="N28" s="34">
        <f t="shared" si="5"/>
        <v>0</v>
      </c>
      <c r="O28" s="111">
        <f t="shared" ref="O26:O37" si="6">AVERAGE(F28:N28)</f>
        <v>8.1128747795414462</v>
      </c>
    </row>
    <row r="29" spans="1:15" x14ac:dyDescent="0.25">
      <c r="A29" s="84" t="s">
        <v>74</v>
      </c>
      <c r="B29" s="29" t="s">
        <v>75</v>
      </c>
      <c r="C29" s="36">
        <f>COUNTIF(C3:C22,"IS")</f>
        <v>0</v>
      </c>
      <c r="D29" s="36">
        <f t="shared" ref="D29:N29" si="7">COUNTIF(D3:D22,"IS")</f>
        <v>0</v>
      </c>
      <c r="E29" s="36">
        <f t="shared" si="7"/>
        <v>0</v>
      </c>
      <c r="F29" s="36">
        <f t="shared" si="7"/>
        <v>5</v>
      </c>
      <c r="G29" s="36">
        <f t="shared" si="7"/>
        <v>1</v>
      </c>
      <c r="H29" s="36">
        <f t="shared" si="7"/>
        <v>0</v>
      </c>
      <c r="I29" s="36">
        <f t="shared" si="7"/>
        <v>1</v>
      </c>
      <c r="J29" s="36">
        <f t="shared" si="7"/>
        <v>2</v>
      </c>
      <c r="K29" s="36">
        <f t="shared" si="7"/>
        <v>1</v>
      </c>
      <c r="L29" s="36">
        <f t="shared" si="7"/>
        <v>0</v>
      </c>
      <c r="M29" s="36">
        <f t="shared" si="7"/>
        <v>1</v>
      </c>
      <c r="N29" s="36">
        <f t="shared" si="7"/>
        <v>0</v>
      </c>
      <c r="O29" s="111"/>
    </row>
    <row r="30" spans="1:15" x14ac:dyDescent="0.25">
      <c r="A30" s="84"/>
      <c r="B30" s="29" t="s">
        <v>71</v>
      </c>
      <c r="C30" s="36">
        <f>20-(COUNTIF(C3:C22,"B"))</f>
        <v>0</v>
      </c>
      <c r="D30" s="36">
        <f t="shared" ref="D30:N30" si="8">20-(COUNTIF(D3:D22,"B"))</f>
        <v>1</v>
      </c>
      <c r="E30" s="36">
        <f t="shared" si="8"/>
        <v>0</v>
      </c>
      <c r="F30" s="36">
        <f t="shared" si="8"/>
        <v>7</v>
      </c>
      <c r="G30" s="36">
        <f t="shared" si="8"/>
        <v>4</v>
      </c>
      <c r="H30" s="36">
        <f t="shared" si="8"/>
        <v>2</v>
      </c>
      <c r="I30" s="36">
        <f t="shared" si="8"/>
        <v>13</v>
      </c>
      <c r="J30" s="36">
        <f t="shared" si="8"/>
        <v>9</v>
      </c>
      <c r="K30" s="36">
        <f t="shared" si="8"/>
        <v>3</v>
      </c>
      <c r="L30" s="36">
        <f t="shared" si="8"/>
        <v>11</v>
      </c>
      <c r="M30" s="36">
        <f t="shared" si="8"/>
        <v>5</v>
      </c>
      <c r="N30" s="36">
        <f t="shared" si="8"/>
        <v>14</v>
      </c>
      <c r="O30" s="111"/>
    </row>
    <row r="31" spans="1:15" x14ac:dyDescent="0.25">
      <c r="A31" s="84"/>
      <c r="B31" s="27" t="s">
        <v>72</v>
      </c>
      <c r="C31" s="34" t="e">
        <f>C29/C30*100</f>
        <v>#DIV/0!</v>
      </c>
      <c r="D31" s="34">
        <f t="shared" ref="D31:N31" si="9">D29/D30*100</f>
        <v>0</v>
      </c>
      <c r="E31" s="34" t="e">
        <f t="shared" si="9"/>
        <v>#DIV/0!</v>
      </c>
      <c r="F31" s="34">
        <f t="shared" si="9"/>
        <v>71.428571428571431</v>
      </c>
      <c r="G31" s="34">
        <f t="shared" si="9"/>
        <v>25</v>
      </c>
      <c r="H31" s="34">
        <f t="shared" si="9"/>
        <v>0</v>
      </c>
      <c r="I31" s="34">
        <f t="shared" si="9"/>
        <v>7.6923076923076925</v>
      </c>
      <c r="J31" s="34">
        <f t="shared" si="9"/>
        <v>22.222222222222221</v>
      </c>
      <c r="K31" s="34">
        <f t="shared" si="9"/>
        <v>33.333333333333329</v>
      </c>
      <c r="L31" s="34">
        <f t="shared" si="9"/>
        <v>0</v>
      </c>
      <c r="M31" s="34">
        <f t="shared" si="9"/>
        <v>20</v>
      </c>
      <c r="N31" s="34">
        <f t="shared" si="9"/>
        <v>0</v>
      </c>
      <c r="O31" s="111">
        <f t="shared" si="6"/>
        <v>19.96404829738163</v>
      </c>
    </row>
    <row r="32" spans="1:15" x14ac:dyDescent="0.25">
      <c r="A32" s="78" t="s">
        <v>69</v>
      </c>
      <c r="B32" s="30" t="s">
        <v>76</v>
      </c>
      <c r="C32" s="37">
        <f>COUNTIF(C3:C22,"Pr")</f>
        <v>0</v>
      </c>
      <c r="D32" s="37">
        <f t="shared" ref="D32:N32" si="10">COUNTIF(D3:D22,"Pr")</f>
        <v>0</v>
      </c>
      <c r="E32" s="37">
        <f t="shared" si="10"/>
        <v>0</v>
      </c>
      <c r="F32" s="37">
        <f t="shared" si="10"/>
        <v>0</v>
      </c>
      <c r="G32" s="37">
        <f t="shared" si="10"/>
        <v>1</v>
      </c>
      <c r="H32" s="37">
        <f t="shared" si="10"/>
        <v>0</v>
      </c>
      <c r="I32" s="37">
        <f t="shared" si="10"/>
        <v>8</v>
      </c>
      <c r="J32" s="37">
        <f t="shared" si="10"/>
        <v>5</v>
      </c>
      <c r="K32" s="37">
        <f t="shared" si="10"/>
        <v>0</v>
      </c>
      <c r="L32" s="37">
        <f t="shared" si="10"/>
        <v>0</v>
      </c>
      <c r="M32" s="37">
        <f t="shared" si="10"/>
        <v>0</v>
      </c>
      <c r="N32" s="37">
        <f t="shared" si="10"/>
        <v>3</v>
      </c>
      <c r="O32" s="111"/>
    </row>
    <row r="33" spans="1:15" x14ac:dyDescent="0.25">
      <c r="A33" s="78"/>
      <c r="B33" s="30" t="s">
        <v>71</v>
      </c>
      <c r="C33" s="37">
        <f>20-(COUNTIF(C3:C22,"B"))</f>
        <v>0</v>
      </c>
      <c r="D33" s="37">
        <f t="shared" ref="D33:N33" si="11">20-(COUNTIF(D3:D22,"B"))</f>
        <v>1</v>
      </c>
      <c r="E33" s="37">
        <f t="shared" si="11"/>
        <v>0</v>
      </c>
      <c r="F33" s="37">
        <f t="shared" si="11"/>
        <v>7</v>
      </c>
      <c r="G33" s="37">
        <f t="shared" si="11"/>
        <v>4</v>
      </c>
      <c r="H33" s="37">
        <f t="shared" si="11"/>
        <v>2</v>
      </c>
      <c r="I33" s="37">
        <f t="shared" si="11"/>
        <v>13</v>
      </c>
      <c r="J33" s="37">
        <f t="shared" si="11"/>
        <v>9</v>
      </c>
      <c r="K33" s="37">
        <f t="shared" si="11"/>
        <v>3</v>
      </c>
      <c r="L33" s="37">
        <f t="shared" si="11"/>
        <v>11</v>
      </c>
      <c r="M33" s="37">
        <f t="shared" si="11"/>
        <v>5</v>
      </c>
      <c r="N33" s="37">
        <f t="shared" si="11"/>
        <v>14</v>
      </c>
      <c r="O33" s="111"/>
    </row>
    <row r="34" spans="1:15" x14ac:dyDescent="0.25">
      <c r="A34" s="78"/>
      <c r="B34" s="27" t="s">
        <v>72</v>
      </c>
      <c r="C34" s="34" t="e">
        <f>C32/C33*100</f>
        <v>#DIV/0!</v>
      </c>
      <c r="D34" s="34">
        <f t="shared" ref="D34:N34" si="12">D32/D33*100</f>
        <v>0</v>
      </c>
      <c r="E34" s="34" t="e">
        <f t="shared" si="12"/>
        <v>#DIV/0!</v>
      </c>
      <c r="F34" s="34">
        <f t="shared" si="12"/>
        <v>0</v>
      </c>
      <c r="G34" s="34">
        <f t="shared" si="12"/>
        <v>25</v>
      </c>
      <c r="H34" s="34">
        <f t="shared" si="12"/>
        <v>0</v>
      </c>
      <c r="I34" s="34">
        <f t="shared" si="12"/>
        <v>61.53846153846154</v>
      </c>
      <c r="J34" s="34">
        <f t="shared" si="12"/>
        <v>55.555555555555557</v>
      </c>
      <c r="K34" s="34">
        <f t="shared" si="12"/>
        <v>0</v>
      </c>
      <c r="L34" s="34">
        <f t="shared" si="12"/>
        <v>0</v>
      </c>
      <c r="M34" s="34">
        <f t="shared" si="12"/>
        <v>0</v>
      </c>
      <c r="N34" s="34">
        <f t="shared" si="12"/>
        <v>21.428571428571427</v>
      </c>
      <c r="O34" s="111">
        <f t="shared" si="6"/>
        <v>18.169176502509835</v>
      </c>
    </row>
    <row r="35" spans="1:15" x14ac:dyDescent="0.25">
      <c r="A35" s="79" t="s">
        <v>77</v>
      </c>
      <c r="B35" s="31" t="s">
        <v>78</v>
      </c>
      <c r="C35" s="38">
        <f>COUNTIF(C3:C22,"RH")</f>
        <v>0</v>
      </c>
      <c r="D35" s="38">
        <f t="shared" ref="D35:N35" si="13">COUNTIF(D3:D22,"RH")</f>
        <v>0</v>
      </c>
      <c r="E35" s="38">
        <f t="shared" si="13"/>
        <v>0</v>
      </c>
      <c r="F35" s="38">
        <f t="shared" si="13"/>
        <v>0</v>
      </c>
      <c r="G35" s="38">
        <f t="shared" si="13"/>
        <v>0</v>
      </c>
      <c r="H35" s="38">
        <f t="shared" si="13"/>
        <v>2</v>
      </c>
      <c r="I35" s="38">
        <f t="shared" si="13"/>
        <v>3</v>
      </c>
      <c r="J35" s="38">
        <f t="shared" si="13"/>
        <v>0</v>
      </c>
      <c r="K35" s="38">
        <f t="shared" si="13"/>
        <v>0</v>
      </c>
      <c r="L35" s="38">
        <f t="shared" si="13"/>
        <v>8</v>
      </c>
      <c r="M35" s="38">
        <f t="shared" si="13"/>
        <v>2</v>
      </c>
      <c r="N35" s="38">
        <f t="shared" si="13"/>
        <v>11</v>
      </c>
      <c r="O35" s="111"/>
    </row>
    <row r="36" spans="1:15" x14ac:dyDescent="0.25">
      <c r="A36" s="79"/>
      <c r="B36" s="31" t="s">
        <v>71</v>
      </c>
      <c r="C36" s="38">
        <f>20-(COUNTIF(C3:C22,"B"))</f>
        <v>0</v>
      </c>
      <c r="D36" s="38">
        <f t="shared" ref="D36:N36" si="14">20-(COUNTIF(D3:D22,"B"))</f>
        <v>1</v>
      </c>
      <c r="E36" s="38">
        <f t="shared" si="14"/>
        <v>0</v>
      </c>
      <c r="F36" s="38">
        <f t="shared" si="14"/>
        <v>7</v>
      </c>
      <c r="G36" s="38">
        <f t="shared" si="14"/>
        <v>4</v>
      </c>
      <c r="H36" s="38">
        <f t="shared" si="14"/>
        <v>2</v>
      </c>
      <c r="I36" s="38">
        <f t="shared" si="14"/>
        <v>13</v>
      </c>
      <c r="J36" s="38">
        <f t="shared" si="14"/>
        <v>9</v>
      </c>
      <c r="K36" s="38">
        <f t="shared" si="14"/>
        <v>3</v>
      </c>
      <c r="L36" s="38">
        <f t="shared" si="14"/>
        <v>11</v>
      </c>
      <c r="M36" s="38">
        <f t="shared" si="14"/>
        <v>5</v>
      </c>
      <c r="N36" s="38">
        <f t="shared" si="14"/>
        <v>14</v>
      </c>
      <c r="O36" s="111"/>
    </row>
    <row r="37" spans="1:15" x14ac:dyDescent="0.25">
      <c r="A37" s="79"/>
      <c r="B37" s="27" t="s">
        <v>72</v>
      </c>
      <c r="C37" s="34" t="e">
        <f>C35/C36*100</f>
        <v>#DIV/0!</v>
      </c>
      <c r="D37" s="34">
        <f t="shared" ref="D37:N37" si="15">D35/D36*100</f>
        <v>0</v>
      </c>
      <c r="E37" s="34" t="e">
        <f t="shared" si="15"/>
        <v>#DIV/0!</v>
      </c>
      <c r="F37" s="34">
        <f t="shared" si="15"/>
        <v>0</v>
      </c>
      <c r="G37" s="34">
        <f t="shared" si="15"/>
        <v>0</v>
      </c>
      <c r="H37" s="34">
        <f t="shared" si="15"/>
        <v>100</v>
      </c>
      <c r="I37" s="34">
        <f t="shared" si="15"/>
        <v>23.076923076923077</v>
      </c>
      <c r="J37" s="34">
        <f t="shared" si="15"/>
        <v>0</v>
      </c>
      <c r="K37" s="34">
        <f t="shared" si="15"/>
        <v>0</v>
      </c>
      <c r="L37" s="34">
        <f t="shared" si="15"/>
        <v>72.727272727272734</v>
      </c>
      <c r="M37" s="34">
        <f t="shared" si="15"/>
        <v>40</v>
      </c>
      <c r="N37" s="34">
        <f t="shared" si="15"/>
        <v>78.571428571428569</v>
      </c>
      <c r="O37" s="111">
        <f t="shared" si="6"/>
        <v>34.93062493062493</v>
      </c>
    </row>
    <row r="38" spans="1:15" x14ac:dyDescent="0.25">
      <c r="A38" s="32"/>
      <c r="B38" s="32"/>
    </row>
  </sheetData>
  <mergeCells count="7">
    <mergeCell ref="A32:A34"/>
    <mergeCell ref="A35:A37"/>
    <mergeCell ref="A1:A2"/>
    <mergeCell ref="C1:N1"/>
    <mergeCell ref="A23:A25"/>
    <mergeCell ref="A26:A28"/>
    <mergeCell ref="A29:A3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6E5B-8A79-45D1-A63D-C1E05475365C}">
  <dimension ref="A2:X32"/>
  <sheetViews>
    <sheetView topLeftCell="G11" workbookViewId="0">
      <selection activeCell="W31" sqref="W31"/>
    </sheetView>
  </sheetViews>
  <sheetFormatPr defaultRowHeight="15" x14ac:dyDescent="0.25"/>
  <cols>
    <col min="1" max="1" width="8.140625" customWidth="1"/>
    <col min="2" max="2" width="12" customWidth="1"/>
    <col min="3" max="17" width="8.140625" customWidth="1"/>
  </cols>
  <sheetData>
    <row r="2" spans="1:22" x14ac:dyDescent="0.25">
      <c r="A2" s="85" t="s">
        <v>92</v>
      </c>
      <c r="B2" s="86" t="s">
        <v>93</v>
      </c>
      <c r="C2" s="97" t="s">
        <v>94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x14ac:dyDescent="0.25">
      <c r="A3" s="85"/>
      <c r="B3" s="86"/>
      <c r="C3" s="45">
        <v>1</v>
      </c>
      <c r="D3" s="45">
        <v>2</v>
      </c>
      <c r="E3" s="45">
        <v>3</v>
      </c>
      <c r="F3" s="45">
        <v>4</v>
      </c>
      <c r="G3" s="45">
        <v>5</v>
      </c>
      <c r="H3" s="45">
        <v>6</v>
      </c>
      <c r="I3" s="45">
        <v>7</v>
      </c>
      <c r="J3" s="45">
        <v>8</v>
      </c>
      <c r="K3" s="45">
        <v>9</v>
      </c>
      <c r="L3" s="45">
        <v>10</v>
      </c>
      <c r="M3" s="45">
        <v>11</v>
      </c>
      <c r="N3" s="45">
        <v>12</v>
      </c>
      <c r="O3" s="45">
        <v>13</v>
      </c>
      <c r="P3" s="45">
        <v>14</v>
      </c>
      <c r="Q3" s="45">
        <v>15</v>
      </c>
      <c r="R3" s="45">
        <v>16</v>
      </c>
      <c r="S3" s="45">
        <v>17</v>
      </c>
      <c r="T3" s="45">
        <v>18</v>
      </c>
      <c r="U3" s="45">
        <v>19</v>
      </c>
      <c r="V3" s="45">
        <v>20</v>
      </c>
    </row>
    <row r="4" spans="1:22" x14ac:dyDescent="0.25">
      <c r="A4" s="46">
        <v>1</v>
      </c>
      <c r="B4" s="99" t="s">
        <v>95</v>
      </c>
      <c r="C4" s="47" t="s">
        <v>35</v>
      </c>
      <c r="D4" s="47" t="s">
        <v>33</v>
      </c>
      <c r="E4" s="47" t="s">
        <v>33</v>
      </c>
      <c r="F4" s="47" t="s">
        <v>35</v>
      </c>
      <c r="G4" s="47" t="s">
        <v>31</v>
      </c>
      <c r="H4" s="47" t="s">
        <v>35</v>
      </c>
      <c r="I4" s="47" t="s">
        <v>31</v>
      </c>
      <c r="J4" s="47" t="s">
        <v>35</v>
      </c>
      <c r="K4" s="47" t="s">
        <v>35</v>
      </c>
      <c r="L4" s="47" t="s">
        <v>35</v>
      </c>
      <c r="M4" s="47" t="s">
        <v>35</v>
      </c>
      <c r="N4" s="47" t="s">
        <v>33</v>
      </c>
      <c r="O4" s="47" t="s">
        <v>35</v>
      </c>
      <c r="P4" s="47" t="s">
        <v>35</v>
      </c>
      <c r="Q4" s="47" t="s">
        <v>31</v>
      </c>
      <c r="R4" s="47" t="s">
        <v>35</v>
      </c>
      <c r="S4" s="47" t="s">
        <v>35</v>
      </c>
      <c r="T4" s="47" t="s">
        <v>35</v>
      </c>
      <c r="U4" s="47" t="s">
        <v>35</v>
      </c>
      <c r="V4" s="47" t="s">
        <v>35</v>
      </c>
    </row>
    <row r="5" spans="1:22" x14ac:dyDescent="0.25">
      <c r="A5" s="46">
        <v>2</v>
      </c>
      <c r="B5" s="100"/>
      <c r="C5" s="47" t="s">
        <v>35</v>
      </c>
      <c r="D5" s="47" t="s">
        <v>33</v>
      </c>
      <c r="E5" s="47" t="s">
        <v>35</v>
      </c>
      <c r="F5" s="47" t="s">
        <v>35</v>
      </c>
      <c r="G5" s="47" t="s">
        <v>35</v>
      </c>
      <c r="H5" s="47" t="s">
        <v>35</v>
      </c>
      <c r="I5" s="47" t="s">
        <v>33</v>
      </c>
      <c r="J5" s="47" t="s">
        <v>33</v>
      </c>
      <c r="K5" s="47" t="s">
        <v>35</v>
      </c>
      <c r="L5" s="47" t="s">
        <v>35</v>
      </c>
      <c r="M5" s="47" t="s">
        <v>33</v>
      </c>
      <c r="N5" s="47" t="s">
        <v>33</v>
      </c>
      <c r="O5" s="47" t="s">
        <v>33</v>
      </c>
      <c r="P5" s="47" t="s">
        <v>33</v>
      </c>
      <c r="Q5" s="47" t="s">
        <v>35</v>
      </c>
      <c r="R5" s="47" t="s">
        <v>35</v>
      </c>
      <c r="S5" s="47" t="s">
        <v>35</v>
      </c>
      <c r="T5" s="47" t="s">
        <v>35</v>
      </c>
      <c r="U5" s="48" t="s">
        <v>97</v>
      </c>
      <c r="V5" s="47" t="s">
        <v>35</v>
      </c>
    </row>
    <row r="6" spans="1:22" x14ac:dyDescent="0.25">
      <c r="A6" s="46">
        <v>3</v>
      </c>
      <c r="B6" s="99" t="s">
        <v>96</v>
      </c>
      <c r="C6" s="47" t="s">
        <v>33</v>
      </c>
      <c r="D6" s="47" t="s">
        <v>35</v>
      </c>
      <c r="E6" s="47" t="s">
        <v>34</v>
      </c>
      <c r="F6" s="47" t="s">
        <v>33</v>
      </c>
      <c r="G6" s="47" t="s">
        <v>31</v>
      </c>
      <c r="H6" s="47" t="s">
        <v>33</v>
      </c>
      <c r="I6" s="47" t="s">
        <v>31</v>
      </c>
      <c r="J6" s="47" t="s">
        <v>33</v>
      </c>
      <c r="K6" s="47" t="s">
        <v>31</v>
      </c>
      <c r="L6" s="47" t="s">
        <v>31</v>
      </c>
      <c r="M6" s="47" t="s">
        <v>33</v>
      </c>
      <c r="N6" s="47" t="s">
        <v>35</v>
      </c>
      <c r="O6" s="47" t="s">
        <v>33</v>
      </c>
      <c r="P6" s="47" t="s">
        <v>33</v>
      </c>
      <c r="Q6" s="47" t="s">
        <v>35</v>
      </c>
      <c r="R6" s="47" t="s">
        <v>33</v>
      </c>
      <c r="S6" s="47" t="s">
        <v>31</v>
      </c>
      <c r="T6" s="47" t="s">
        <v>31</v>
      </c>
      <c r="U6" s="47" t="s">
        <v>33</v>
      </c>
      <c r="V6" s="47" t="s">
        <v>33</v>
      </c>
    </row>
    <row r="7" spans="1:22" x14ac:dyDescent="0.25">
      <c r="A7" s="46">
        <v>4</v>
      </c>
      <c r="B7" s="101"/>
      <c r="C7" s="47" t="s">
        <v>33</v>
      </c>
      <c r="D7" s="48" t="s">
        <v>113</v>
      </c>
      <c r="E7" s="47" t="s">
        <v>34</v>
      </c>
      <c r="F7" s="47" t="s">
        <v>33</v>
      </c>
      <c r="G7" s="47" t="s">
        <v>33</v>
      </c>
      <c r="H7" s="47" t="s">
        <v>33</v>
      </c>
      <c r="I7" s="47" t="s">
        <v>33</v>
      </c>
      <c r="J7" s="48" t="s">
        <v>97</v>
      </c>
      <c r="K7" s="47" t="s">
        <v>33</v>
      </c>
      <c r="L7" s="47" t="s">
        <v>33</v>
      </c>
      <c r="M7" s="48" t="s">
        <v>113</v>
      </c>
      <c r="N7" s="48" t="s">
        <v>113</v>
      </c>
      <c r="O7" s="47" t="s">
        <v>34</v>
      </c>
      <c r="P7" s="47" t="s">
        <v>34</v>
      </c>
      <c r="Q7" s="48" t="s">
        <v>113</v>
      </c>
      <c r="R7" s="47" t="s">
        <v>33</v>
      </c>
      <c r="S7" s="48" t="s">
        <v>113</v>
      </c>
      <c r="T7" s="47" t="s">
        <v>33</v>
      </c>
      <c r="U7" s="48" t="s">
        <v>97</v>
      </c>
      <c r="V7" s="47" t="s">
        <v>36</v>
      </c>
    </row>
    <row r="8" spans="1:22" x14ac:dyDescent="0.25">
      <c r="A8" s="46">
        <v>5</v>
      </c>
      <c r="B8" s="101"/>
      <c r="C8" s="47" t="s">
        <v>33</v>
      </c>
      <c r="D8" s="47" t="s">
        <v>35</v>
      </c>
      <c r="E8" s="47" t="s">
        <v>33</v>
      </c>
      <c r="F8" s="48" t="s">
        <v>113</v>
      </c>
      <c r="G8" s="47" t="s">
        <v>33</v>
      </c>
      <c r="H8" s="47" t="s">
        <v>31</v>
      </c>
      <c r="I8" s="48" t="s">
        <v>101</v>
      </c>
      <c r="J8" s="48" t="s">
        <v>102</v>
      </c>
      <c r="K8" s="47" t="s">
        <v>33</v>
      </c>
      <c r="L8" s="47" t="s">
        <v>33</v>
      </c>
      <c r="M8" s="47" t="s">
        <v>31</v>
      </c>
      <c r="N8" s="47" t="s">
        <v>31</v>
      </c>
      <c r="O8" s="47" t="s">
        <v>34</v>
      </c>
      <c r="P8" s="47" t="s">
        <v>33</v>
      </c>
      <c r="Q8" s="47" t="s">
        <v>35</v>
      </c>
      <c r="R8" s="47" t="s">
        <v>33</v>
      </c>
      <c r="S8" s="47" t="s">
        <v>33</v>
      </c>
      <c r="T8" s="47" t="s">
        <v>33</v>
      </c>
      <c r="U8" s="48" t="s">
        <v>102</v>
      </c>
      <c r="V8" s="47" t="s">
        <v>35</v>
      </c>
    </row>
    <row r="9" spans="1:22" x14ac:dyDescent="0.25">
      <c r="A9" s="46">
        <v>6</v>
      </c>
      <c r="B9" s="100"/>
      <c r="C9" s="47" t="s">
        <v>36</v>
      </c>
      <c r="D9" s="47" t="s">
        <v>31</v>
      </c>
      <c r="E9" s="47" t="s">
        <v>34</v>
      </c>
      <c r="F9" s="47" t="s">
        <v>31</v>
      </c>
      <c r="G9" s="47" t="s">
        <v>33</v>
      </c>
      <c r="H9" s="47" t="s">
        <v>31</v>
      </c>
      <c r="I9" s="47" t="s">
        <v>33</v>
      </c>
      <c r="J9" s="48" t="s">
        <v>99</v>
      </c>
      <c r="K9" s="47" t="s">
        <v>33</v>
      </c>
      <c r="L9" s="47" t="s">
        <v>33</v>
      </c>
      <c r="M9" s="47" t="s">
        <v>31</v>
      </c>
      <c r="N9" s="47" t="s">
        <v>31</v>
      </c>
      <c r="O9" s="47" t="s">
        <v>33</v>
      </c>
      <c r="P9" s="47" t="s">
        <v>31</v>
      </c>
      <c r="Q9" s="47" t="s">
        <v>33</v>
      </c>
      <c r="R9" s="47" t="s">
        <v>33</v>
      </c>
      <c r="S9" s="47" t="s">
        <v>33</v>
      </c>
      <c r="T9" s="47" t="s">
        <v>33</v>
      </c>
      <c r="U9" s="48" t="s">
        <v>99</v>
      </c>
      <c r="V9" s="47" t="s">
        <v>36</v>
      </c>
    </row>
    <row r="10" spans="1:22" x14ac:dyDescent="0.25">
      <c r="A10" s="46">
        <v>7</v>
      </c>
      <c r="B10" s="99" t="s">
        <v>98</v>
      </c>
      <c r="C10" s="47" t="s">
        <v>33</v>
      </c>
      <c r="D10" s="48" t="s">
        <v>101</v>
      </c>
      <c r="E10" s="47" t="s">
        <v>34</v>
      </c>
      <c r="F10" s="48" t="s">
        <v>101</v>
      </c>
      <c r="G10" s="48" t="s">
        <v>101</v>
      </c>
      <c r="H10" s="48" t="s">
        <v>101</v>
      </c>
      <c r="I10" s="48" t="s">
        <v>113</v>
      </c>
      <c r="J10" s="48" t="s">
        <v>99</v>
      </c>
      <c r="K10" s="47" t="s">
        <v>34</v>
      </c>
      <c r="L10" s="47" t="s">
        <v>33</v>
      </c>
      <c r="M10" s="48" t="s">
        <v>101</v>
      </c>
      <c r="N10" s="48" t="s">
        <v>101</v>
      </c>
      <c r="O10" s="47" t="s">
        <v>33</v>
      </c>
      <c r="P10" s="48" t="s">
        <v>101</v>
      </c>
      <c r="Q10" s="48" t="s">
        <v>101</v>
      </c>
      <c r="R10" s="47" t="s">
        <v>34</v>
      </c>
      <c r="S10" s="48" t="s">
        <v>102</v>
      </c>
      <c r="T10" s="48" t="s">
        <v>99</v>
      </c>
      <c r="U10" s="48" t="s">
        <v>99</v>
      </c>
      <c r="V10" s="47" t="s">
        <v>36</v>
      </c>
    </row>
    <row r="11" spans="1:22" x14ac:dyDescent="0.25">
      <c r="A11" s="46">
        <v>8</v>
      </c>
      <c r="B11" s="101"/>
      <c r="C11" s="47" t="s">
        <v>33</v>
      </c>
      <c r="D11" s="47" t="s">
        <v>33</v>
      </c>
      <c r="E11" s="47" t="s">
        <v>34</v>
      </c>
      <c r="F11" s="47" t="s">
        <v>33</v>
      </c>
      <c r="G11" s="48" t="s">
        <v>113</v>
      </c>
      <c r="H11" s="48" t="s">
        <v>102</v>
      </c>
      <c r="I11" s="48" t="s">
        <v>101</v>
      </c>
      <c r="J11" s="48" t="s">
        <v>101</v>
      </c>
      <c r="K11" s="47" t="s">
        <v>34</v>
      </c>
      <c r="L11" s="47" t="s">
        <v>34</v>
      </c>
      <c r="M11" s="47" t="s">
        <v>33</v>
      </c>
      <c r="N11" s="47" t="s">
        <v>33</v>
      </c>
      <c r="O11" s="47" t="s">
        <v>34</v>
      </c>
      <c r="P11" s="47" t="s">
        <v>33</v>
      </c>
      <c r="Q11" s="48" t="s">
        <v>101</v>
      </c>
      <c r="R11" s="48" t="s">
        <v>113</v>
      </c>
      <c r="S11" s="48" t="s">
        <v>97</v>
      </c>
      <c r="T11" s="48" t="s">
        <v>101</v>
      </c>
      <c r="U11" s="48" t="s">
        <v>101</v>
      </c>
      <c r="V11" s="47" t="s">
        <v>33</v>
      </c>
    </row>
    <row r="12" spans="1:22" x14ac:dyDescent="0.25">
      <c r="A12" s="46">
        <v>9</v>
      </c>
      <c r="B12" s="100"/>
      <c r="C12" s="47" t="s">
        <v>33</v>
      </c>
      <c r="D12" s="47" t="s">
        <v>33</v>
      </c>
      <c r="E12" s="47" t="s">
        <v>33</v>
      </c>
      <c r="F12" s="48" t="s">
        <v>97</v>
      </c>
      <c r="G12" s="47" t="s">
        <v>34</v>
      </c>
      <c r="H12" s="47" t="s">
        <v>33</v>
      </c>
      <c r="I12" s="47" t="s">
        <v>33</v>
      </c>
      <c r="J12" s="47" t="s">
        <v>33</v>
      </c>
      <c r="K12" s="47" t="s">
        <v>34</v>
      </c>
      <c r="L12" s="47" t="s">
        <v>33</v>
      </c>
      <c r="M12" s="47" t="s">
        <v>33</v>
      </c>
      <c r="N12" s="47" t="s">
        <v>33</v>
      </c>
      <c r="O12" s="47" t="s">
        <v>33</v>
      </c>
      <c r="P12" s="47" t="s">
        <v>33</v>
      </c>
      <c r="Q12" s="48" t="s">
        <v>102</v>
      </c>
      <c r="R12" s="47" t="s">
        <v>33</v>
      </c>
      <c r="S12" s="48" t="s">
        <v>113</v>
      </c>
      <c r="T12" s="47" t="s">
        <v>33</v>
      </c>
      <c r="U12" s="47" t="s">
        <v>33</v>
      </c>
      <c r="V12" s="47" t="s">
        <v>36</v>
      </c>
    </row>
    <row r="13" spans="1:22" x14ac:dyDescent="0.25">
      <c r="A13" s="46">
        <v>10</v>
      </c>
      <c r="B13" s="99" t="s">
        <v>100</v>
      </c>
      <c r="C13" s="47" t="s">
        <v>33</v>
      </c>
      <c r="D13" s="48" t="s">
        <v>99</v>
      </c>
      <c r="E13" s="47" t="s">
        <v>34</v>
      </c>
      <c r="F13" s="48" t="s">
        <v>99</v>
      </c>
      <c r="G13" s="48" t="s">
        <v>99</v>
      </c>
      <c r="H13" s="48" t="s">
        <v>99</v>
      </c>
      <c r="I13" s="48" t="s">
        <v>99</v>
      </c>
      <c r="J13" s="47" t="s">
        <v>33</v>
      </c>
      <c r="K13" s="47" t="s">
        <v>33</v>
      </c>
      <c r="L13" s="48" t="s">
        <v>102</v>
      </c>
      <c r="M13" s="47" t="s">
        <v>33</v>
      </c>
      <c r="N13" s="48" t="s">
        <v>99</v>
      </c>
      <c r="O13" s="48" t="s">
        <v>102</v>
      </c>
      <c r="P13" s="48" t="s">
        <v>99</v>
      </c>
      <c r="Q13" s="47" t="s">
        <v>33</v>
      </c>
      <c r="R13" s="47" t="s">
        <v>33</v>
      </c>
      <c r="S13" s="48" t="s">
        <v>102</v>
      </c>
      <c r="T13" s="48" t="s">
        <v>99</v>
      </c>
      <c r="U13" s="47" t="s">
        <v>33</v>
      </c>
      <c r="V13" s="47" t="s">
        <v>36</v>
      </c>
    </row>
    <row r="14" spans="1:22" x14ac:dyDescent="0.25">
      <c r="A14" s="46">
        <v>11</v>
      </c>
      <c r="B14" s="101"/>
      <c r="C14" s="47" t="s">
        <v>33</v>
      </c>
      <c r="D14" s="47" t="s">
        <v>36</v>
      </c>
      <c r="E14" s="47" t="s">
        <v>33</v>
      </c>
      <c r="F14" s="47" t="s">
        <v>34</v>
      </c>
      <c r="G14" s="47" t="s">
        <v>33</v>
      </c>
      <c r="H14" s="48" t="s">
        <v>102</v>
      </c>
      <c r="I14" s="47" t="s">
        <v>33</v>
      </c>
      <c r="J14" s="47" t="s">
        <v>36</v>
      </c>
      <c r="K14" s="47" t="s">
        <v>34</v>
      </c>
      <c r="L14" s="47" t="s">
        <v>33</v>
      </c>
      <c r="M14" s="48" t="s">
        <v>102</v>
      </c>
      <c r="N14" s="48" t="s">
        <v>113</v>
      </c>
      <c r="O14" s="47" t="s">
        <v>34</v>
      </c>
      <c r="P14" s="48" t="s">
        <v>99</v>
      </c>
      <c r="Q14" s="47" t="s">
        <v>33</v>
      </c>
      <c r="R14" s="47" t="s">
        <v>34</v>
      </c>
      <c r="S14" s="47" t="s">
        <v>33</v>
      </c>
      <c r="T14" s="47" t="s">
        <v>36</v>
      </c>
      <c r="U14" s="47" t="s">
        <v>36</v>
      </c>
      <c r="V14" s="47" t="s">
        <v>36</v>
      </c>
    </row>
    <row r="15" spans="1:22" x14ac:dyDescent="0.25">
      <c r="A15" s="46">
        <v>12</v>
      </c>
      <c r="B15" s="100"/>
      <c r="C15" s="23" t="s">
        <v>33</v>
      </c>
      <c r="D15" s="48" t="s">
        <v>99</v>
      </c>
      <c r="E15" s="23" t="s">
        <v>34</v>
      </c>
      <c r="F15" s="48" t="s">
        <v>99</v>
      </c>
      <c r="G15" s="48" t="s">
        <v>99</v>
      </c>
      <c r="H15" s="48" t="s">
        <v>99</v>
      </c>
      <c r="I15" s="48" t="s">
        <v>101</v>
      </c>
      <c r="J15" s="48" t="s">
        <v>101</v>
      </c>
      <c r="K15" s="23" t="s">
        <v>34</v>
      </c>
      <c r="L15" s="48" t="s">
        <v>99</v>
      </c>
      <c r="M15" s="48" t="s">
        <v>99</v>
      </c>
      <c r="N15" s="48" t="s">
        <v>99</v>
      </c>
      <c r="O15" s="23" t="s">
        <v>33</v>
      </c>
      <c r="P15" s="48" t="s">
        <v>99</v>
      </c>
      <c r="Q15" s="48" t="s">
        <v>99</v>
      </c>
      <c r="R15" s="23" t="s">
        <v>33</v>
      </c>
      <c r="S15" s="48" t="s">
        <v>99</v>
      </c>
      <c r="T15" s="48" t="s">
        <v>99</v>
      </c>
      <c r="U15" s="48" t="s">
        <v>101</v>
      </c>
      <c r="V15" s="23" t="s">
        <v>33</v>
      </c>
    </row>
    <row r="17" spans="1:24" x14ac:dyDescent="0.25">
      <c r="A17" s="108" t="s">
        <v>90</v>
      </c>
      <c r="B17" s="110"/>
      <c r="C17" s="108" t="s">
        <v>89</v>
      </c>
      <c r="D17" s="109"/>
      <c r="E17" s="109"/>
      <c r="F17" s="109"/>
      <c r="G17" s="109"/>
      <c r="H17" s="109"/>
      <c r="I17" s="109"/>
      <c r="J17" s="110"/>
      <c r="L17" s="102" t="s">
        <v>92</v>
      </c>
      <c r="M17" s="103" t="s">
        <v>115</v>
      </c>
      <c r="N17" s="103"/>
      <c r="O17" s="103"/>
      <c r="P17" s="103"/>
      <c r="Q17" s="103"/>
      <c r="R17" s="103"/>
      <c r="S17" s="104" t="s">
        <v>118</v>
      </c>
      <c r="T17" s="105"/>
      <c r="U17" s="105"/>
      <c r="V17" s="105"/>
      <c r="W17" s="105"/>
      <c r="X17" s="105"/>
    </row>
    <row r="18" spans="1:24" x14ac:dyDescent="0.25">
      <c r="A18" s="87" t="s">
        <v>95</v>
      </c>
      <c r="B18" s="88"/>
      <c r="C18" s="89" t="s">
        <v>110</v>
      </c>
      <c r="D18" s="90"/>
      <c r="E18" s="90"/>
      <c r="F18" s="90"/>
      <c r="G18" s="90"/>
      <c r="H18" s="90"/>
      <c r="I18" s="90"/>
      <c r="J18" s="91"/>
      <c r="L18" s="102"/>
      <c r="M18" s="55" t="s">
        <v>31</v>
      </c>
      <c r="N18" s="56" t="s">
        <v>35</v>
      </c>
      <c r="O18" s="55" t="s">
        <v>33</v>
      </c>
      <c r="P18" s="56" t="s">
        <v>34</v>
      </c>
      <c r="Q18" s="55" t="s">
        <v>32</v>
      </c>
      <c r="R18" s="56" t="s">
        <v>36</v>
      </c>
      <c r="S18" s="51" t="s">
        <v>31</v>
      </c>
      <c r="T18" s="49" t="s">
        <v>35</v>
      </c>
      <c r="U18" s="51" t="s">
        <v>33</v>
      </c>
      <c r="V18" s="49" t="s">
        <v>34</v>
      </c>
      <c r="W18" s="51" t="s">
        <v>32</v>
      </c>
      <c r="X18" s="49" t="s">
        <v>36</v>
      </c>
    </row>
    <row r="19" spans="1:24" x14ac:dyDescent="0.25">
      <c r="A19" s="87" t="s">
        <v>96</v>
      </c>
      <c r="B19" s="88"/>
      <c r="C19" s="89" t="s">
        <v>111</v>
      </c>
      <c r="D19" s="90"/>
      <c r="E19" s="90"/>
      <c r="F19" s="90"/>
      <c r="G19" s="90"/>
      <c r="H19" s="90"/>
      <c r="I19" s="90"/>
      <c r="J19" s="91"/>
      <c r="L19" s="50">
        <v>1</v>
      </c>
      <c r="M19" s="54">
        <v>3</v>
      </c>
      <c r="N19" s="54">
        <v>14</v>
      </c>
      <c r="O19" s="54">
        <v>3</v>
      </c>
      <c r="P19" s="54">
        <v>0</v>
      </c>
      <c r="Q19" s="54">
        <v>0</v>
      </c>
      <c r="R19" s="54">
        <v>0</v>
      </c>
      <c r="S19" s="57">
        <f>(M19/20)*100</f>
        <v>15</v>
      </c>
      <c r="T19" s="57">
        <f t="shared" ref="T19:X30" si="0">(N19/20)*100</f>
        <v>70</v>
      </c>
      <c r="U19" s="57">
        <f t="shared" si="0"/>
        <v>15</v>
      </c>
      <c r="V19" s="57">
        <f t="shared" si="0"/>
        <v>0</v>
      </c>
      <c r="W19" s="57">
        <f t="shared" si="0"/>
        <v>0</v>
      </c>
      <c r="X19" s="57">
        <f t="shared" si="0"/>
        <v>0</v>
      </c>
    </row>
    <row r="20" spans="1:24" x14ac:dyDescent="0.25">
      <c r="A20" s="87" t="s">
        <v>98</v>
      </c>
      <c r="B20" s="88"/>
      <c r="C20" s="92" t="s">
        <v>114</v>
      </c>
      <c r="D20" s="93"/>
      <c r="E20" s="93"/>
      <c r="F20" s="93"/>
      <c r="G20" s="93"/>
      <c r="H20" s="93"/>
      <c r="I20" s="93"/>
      <c r="J20" s="94"/>
      <c r="L20" s="50">
        <v>2</v>
      </c>
      <c r="M20" s="54">
        <v>0</v>
      </c>
      <c r="N20" s="54">
        <v>12</v>
      </c>
      <c r="O20" s="54">
        <v>7</v>
      </c>
      <c r="P20" s="54">
        <v>0</v>
      </c>
      <c r="Q20" s="54">
        <v>1</v>
      </c>
      <c r="R20" s="54">
        <v>0</v>
      </c>
      <c r="S20" s="57">
        <f t="shared" ref="S20:S30" si="1">(M20/20)*100</f>
        <v>0</v>
      </c>
      <c r="T20" s="57">
        <f t="shared" si="0"/>
        <v>60</v>
      </c>
      <c r="U20" s="57">
        <f t="shared" si="0"/>
        <v>35</v>
      </c>
      <c r="V20" s="57">
        <f t="shared" si="0"/>
        <v>0</v>
      </c>
      <c r="W20" s="57">
        <f t="shared" si="0"/>
        <v>5</v>
      </c>
      <c r="X20" s="57">
        <f t="shared" si="0"/>
        <v>0</v>
      </c>
    </row>
    <row r="21" spans="1:24" x14ac:dyDescent="0.25">
      <c r="A21" s="87" t="s">
        <v>100</v>
      </c>
      <c r="B21" s="88"/>
      <c r="C21" s="89" t="s">
        <v>112</v>
      </c>
      <c r="D21" s="90"/>
      <c r="E21" s="90"/>
      <c r="F21" s="90"/>
      <c r="G21" s="90"/>
      <c r="H21" s="90"/>
      <c r="I21" s="90"/>
      <c r="J21" s="91"/>
      <c r="L21" s="50">
        <v>3</v>
      </c>
      <c r="M21" s="54">
        <v>6</v>
      </c>
      <c r="N21" s="54">
        <v>3</v>
      </c>
      <c r="O21" s="54">
        <v>10</v>
      </c>
      <c r="P21" s="54">
        <v>1</v>
      </c>
      <c r="Q21" s="54">
        <v>0</v>
      </c>
      <c r="R21" s="54">
        <v>0</v>
      </c>
      <c r="S21" s="57">
        <f t="shared" si="1"/>
        <v>30</v>
      </c>
      <c r="T21" s="57">
        <f t="shared" si="0"/>
        <v>15</v>
      </c>
      <c r="U21" s="57">
        <f t="shared" si="0"/>
        <v>50</v>
      </c>
      <c r="V21" s="57">
        <f t="shared" si="0"/>
        <v>5</v>
      </c>
      <c r="W21" s="57">
        <f t="shared" si="0"/>
        <v>0</v>
      </c>
      <c r="X21" s="57">
        <f t="shared" si="0"/>
        <v>0</v>
      </c>
    </row>
    <row r="22" spans="1:24" x14ac:dyDescent="0.25">
      <c r="A22" s="95" t="s">
        <v>68</v>
      </c>
      <c r="B22" s="96"/>
      <c r="C22" s="92" t="s">
        <v>91</v>
      </c>
      <c r="D22" s="93"/>
      <c r="E22" s="93"/>
      <c r="F22" s="93"/>
      <c r="G22" s="93"/>
      <c r="H22" s="93"/>
      <c r="I22" s="93"/>
      <c r="J22" s="94"/>
      <c r="L22" s="50">
        <v>4</v>
      </c>
      <c r="M22" s="54">
        <v>0</v>
      </c>
      <c r="N22" s="54">
        <v>0</v>
      </c>
      <c r="O22" s="54">
        <v>9</v>
      </c>
      <c r="P22" s="54">
        <v>3</v>
      </c>
      <c r="Q22" s="54">
        <v>7</v>
      </c>
      <c r="R22" s="54">
        <v>1</v>
      </c>
      <c r="S22" s="57">
        <f t="shared" si="1"/>
        <v>0</v>
      </c>
      <c r="T22" s="57">
        <f t="shared" si="0"/>
        <v>0</v>
      </c>
      <c r="U22" s="57">
        <f t="shared" si="0"/>
        <v>45</v>
      </c>
      <c r="V22" s="57">
        <f t="shared" si="0"/>
        <v>15</v>
      </c>
      <c r="W22" s="57">
        <f t="shared" si="0"/>
        <v>35</v>
      </c>
      <c r="X22" s="57">
        <f t="shared" si="0"/>
        <v>5</v>
      </c>
    </row>
    <row r="23" spans="1:24" x14ac:dyDescent="0.25">
      <c r="A23" s="95" t="s">
        <v>67</v>
      </c>
      <c r="B23" s="96"/>
      <c r="C23" s="92" t="s">
        <v>80</v>
      </c>
      <c r="D23" s="93"/>
      <c r="E23" s="93"/>
      <c r="F23" s="93"/>
      <c r="G23" s="93"/>
      <c r="H23" s="93"/>
      <c r="I23" s="93"/>
      <c r="J23" s="94"/>
      <c r="L23" s="50">
        <v>5</v>
      </c>
      <c r="M23" s="54">
        <v>3</v>
      </c>
      <c r="N23" s="54">
        <v>3</v>
      </c>
      <c r="O23" s="54">
        <v>9</v>
      </c>
      <c r="P23" s="54">
        <v>1</v>
      </c>
      <c r="Q23" s="54">
        <v>4</v>
      </c>
      <c r="R23" s="54">
        <v>0</v>
      </c>
      <c r="S23" s="57">
        <f t="shared" si="1"/>
        <v>15</v>
      </c>
      <c r="T23" s="57">
        <f t="shared" si="0"/>
        <v>15</v>
      </c>
      <c r="U23" s="57">
        <f t="shared" si="0"/>
        <v>45</v>
      </c>
      <c r="V23" s="57">
        <f t="shared" si="0"/>
        <v>5</v>
      </c>
      <c r="W23" s="57">
        <f t="shared" si="0"/>
        <v>20</v>
      </c>
      <c r="X23" s="57">
        <f t="shared" si="0"/>
        <v>0</v>
      </c>
    </row>
    <row r="24" spans="1:24" x14ac:dyDescent="0.25">
      <c r="A24" s="95" t="s">
        <v>69</v>
      </c>
      <c r="B24" s="96"/>
      <c r="C24" s="92" t="s">
        <v>82</v>
      </c>
      <c r="D24" s="93"/>
      <c r="E24" s="93"/>
      <c r="F24" s="93"/>
      <c r="G24" s="93"/>
      <c r="H24" s="93"/>
      <c r="I24" s="93"/>
      <c r="J24" s="94"/>
      <c r="L24" s="50">
        <v>6</v>
      </c>
      <c r="M24" s="54">
        <v>6</v>
      </c>
      <c r="N24" s="54">
        <v>0</v>
      </c>
      <c r="O24" s="54">
        <v>9</v>
      </c>
      <c r="P24" s="54">
        <v>1</v>
      </c>
      <c r="Q24" s="54">
        <v>2</v>
      </c>
      <c r="R24" s="54">
        <v>2</v>
      </c>
      <c r="S24" s="57">
        <f t="shared" si="1"/>
        <v>30</v>
      </c>
      <c r="T24" s="57">
        <f t="shared" si="0"/>
        <v>0</v>
      </c>
      <c r="U24" s="57">
        <f t="shared" si="0"/>
        <v>45</v>
      </c>
      <c r="V24" s="57">
        <f t="shared" si="0"/>
        <v>5</v>
      </c>
      <c r="W24" s="57">
        <f t="shared" si="0"/>
        <v>10</v>
      </c>
      <c r="X24" s="57">
        <f t="shared" si="0"/>
        <v>10</v>
      </c>
    </row>
    <row r="25" spans="1:24" x14ac:dyDescent="0.25">
      <c r="A25" s="95" t="s">
        <v>77</v>
      </c>
      <c r="B25" s="96"/>
      <c r="C25" s="92" t="s">
        <v>103</v>
      </c>
      <c r="D25" s="93"/>
      <c r="E25" s="93"/>
      <c r="F25" s="93"/>
      <c r="G25" s="93"/>
      <c r="H25" s="93"/>
      <c r="I25" s="93"/>
      <c r="J25" s="94"/>
      <c r="L25" s="50">
        <v>7</v>
      </c>
      <c r="M25" s="54">
        <v>0</v>
      </c>
      <c r="N25" s="54">
        <v>0</v>
      </c>
      <c r="O25" s="54">
        <v>3</v>
      </c>
      <c r="P25" s="54">
        <v>3</v>
      </c>
      <c r="Q25" s="54">
        <v>13</v>
      </c>
      <c r="R25" s="54">
        <v>1</v>
      </c>
      <c r="S25" s="57">
        <f t="shared" si="1"/>
        <v>0</v>
      </c>
      <c r="T25" s="57">
        <f t="shared" si="0"/>
        <v>0</v>
      </c>
      <c r="U25" s="57">
        <f t="shared" si="0"/>
        <v>15</v>
      </c>
      <c r="V25" s="57">
        <f t="shared" si="0"/>
        <v>15</v>
      </c>
      <c r="W25" s="57">
        <f t="shared" si="0"/>
        <v>65</v>
      </c>
      <c r="X25" s="57">
        <f t="shared" si="0"/>
        <v>5</v>
      </c>
    </row>
    <row r="26" spans="1:24" x14ac:dyDescent="0.25">
      <c r="A26" s="95" t="s">
        <v>31</v>
      </c>
      <c r="B26" s="96"/>
      <c r="C26" s="92" t="s">
        <v>104</v>
      </c>
      <c r="D26" s="93"/>
      <c r="E26" s="93"/>
      <c r="F26" s="93"/>
      <c r="G26" s="93"/>
      <c r="H26" s="93"/>
      <c r="I26" s="93"/>
      <c r="J26" s="94"/>
      <c r="L26" s="50">
        <v>8</v>
      </c>
      <c r="M26" s="54">
        <v>0</v>
      </c>
      <c r="N26" s="54">
        <v>0</v>
      </c>
      <c r="O26" s="54">
        <v>7</v>
      </c>
      <c r="P26" s="54">
        <v>4</v>
      </c>
      <c r="Q26" s="54">
        <v>9</v>
      </c>
      <c r="R26" s="54">
        <v>0</v>
      </c>
      <c r="S26" s="57">
        <f t="shared" si="1"/>
        <v>0</v>
      </c>
      <c r="T26" s="57">
        <f t="shared" si="0"/>
        <v>0</v>
      </c>
      <c r="U26" s="57">
        <f t="shared" si="0"/>
        <v>35</v>
      </c>
      <c r="V26" s="57">
        <f t="shared" si="0"/>
        <v>20</v>
      </c>
      <c r="W26" s="57">
        <f t="shared" si="0"/>
        <v>45</v>
      </c>
      <c r="X26" s="57">
        <f t="shared" si="0"/>
        <v>0</v>
      </c>
    </row>
    <row r="27" spans="1:24" x14ac:dyDescent="0.25">
      <c r="A27" s="95" t="s">
        <v>35</v>
      </c>
      <c r="B27" s="96"/>
      <c r="C27" s="92" t="s">
        <v>105</v>
      </c>
      <c r="D27" s="93"/>
      <c r="E27" s="93"/>
      <c r="F27" s="93"/>
      <c r="G27" s="93"/>
      <c r="H27" s="93"/>
      <c r="I27" s="93"/>
      <c r="J27" s="94"/>
      <c r="L27" s="50">
        <v>9</v>
      </c>
      <c r="M27" s="54">
        <v>0</v>
      </c>
      <c r="N27" s="54">
        <v>0</v>
      </c>
      <c r="O27" s="54">
        <v>14</v>
      </c>
      <c r="P27" s="54">
        <v>2</v>
      </c>
      <c r="Q27" s="54">
        <v>3</v>
      </c>
      <c r="R27" s="54">
        <v>1</v>
      </c>
      <c r="S27" s="57">
        <f t="shared" si="1"/>
        <v>0</v>
      </c>
      <c r="T27" s="57">
        <f t="shared" si="0"/>
        <v>0</v>
      </c>
      <c r="U27" s="57">
        <f t="shared" si="0"/>
        <v>70</v>
      </c>
      <c r="V27" s="57">
        <f t="shared" si="0"/>
        <v>10</v>
      </c>
      <c r="W27" s="57">
        <f t="shared" si="0"/>
        <v>15</v>
      </c>
      <c r="X27" s="57">
        <f t="shared" si="0"/>
        <v>5</v>
      </c>
    </row>
    <row r="28" spans="1:24" x14ac:dyDescent="0.25">
      <c r="A28" s="95" t="s">
        <v>33</v>
      </c>
      <c r="B28" s="96"/>
      <c r="C28" s="92" t="s">
        <v>106</v>
      </c>
      <c r="D28" s="93"/>
      <c r="E28" s="93"/>
      <c r="F28" s="93"/>
      <c r="G28" s="93"/>
      <c r="H28" s="93"/>
      <c r="I28" s="93"/>
      <c r="J28" s="94"/>
      <c r="L28" s="50">
        <v>10</v>
      </c>
      <c r="M28" s="54">
        <v>0</v>
      </c>
      <c r="N28" s="54">
        <v>0</v>
      </c>
      <c r="O28" s="54">
        <v>7</v>
      </c>
      <c r="P28" s="54">
        <v>1</v>
      </c>
      <c r="Q28" s="54">
        <v>11</v>
      </c>
      <c r="R28" s="54">
        <v>1</v>
      </c>
      <c r="S28" s="57">
        <f t="shared" si="1"/>
        <v>0</v>
      </c>
      <c r="T28" s="57">
        <f t="shared" si="0"/>
        <v>0</v>
      </c>
      <c r="U28" s="57">
        <f t="shared" si="0"/>
        <v>35</v>
      </c>
      <c r="V28" s="57">
        <f t="shared" si="0"/>
        <v>5</v>
      </c>
      <c r="W28" s="57">
        <f t="shared" si="0"/>
        <v>55.000000000000007</v>
      </c>
      <c r="X28" s="57">
        <f t="shared" si="0"/>
        <v>5</v>
      </c>
    </row>
    <row r="29" spans="1:24" x14ac:dyDescent="0.25">
      <c r="A29" s="95" t="s">
        <v>32</v>
      </c>
      <c r="B29" s="96"/>
      <c r="C29" s="92" t="s">
        <v>107</v>
      </c>
      <c r="D29" s="93"/>
      <c r="E29" s="93"/>
      <c r="F29" s="93"/>
      <c r="G29" s="93"/>
      <c r="H29" s="93"/>
      <c r="I29" s="93"/>
      <c r="J29" s="94"/>
      <c r="L29" s="50">
        <v>11</v>
      </c>
      <c r="M29" s="54">
        <v>0</v>
      </c>
      <c r="N29" s="54">
        <v>0</v>
      </c>
      <c r="O29" s="54">
        <v>7</v>
      </c>
      <c r="P29" s="54">
        <v>4</v>
      </c>
      <c r="Q29" s="54">
        <v>4</v>
      </c>
      <c r="R29" s="54">
        <v>5</v>
      </c>
      <c r="S29" s="57">
        <f t="shared" si="1"/>
        <v>0</v>
      </c>
      <c r="T29" s="57">
        <f t="shared" si="0"/>
        <v>0</v>
      </c>
      <c r="U29" s="57">
        <f t="shared" si="0"/>
        <v>35</v>
      </c>
      <c r="V29" s="57">
        <f t="shared" si="0"/>
        <v>20</v>
      </c>
      <c r="W29" s="57">
        <f t="shared" si="0"/>
        <v>20</v>
      </c>
      <c r="X29" s="57">
        <f t="shared" si="0"/>
        <v>25</v>
      </c>
    </row>
    <row r="30" spans="1:24" x14ac:dyDescent="0.25">
      <c r="A30" s="95" t="s">
        <v>34</v>
      </c>
      <c r="B30" s="96"/>
      <c r="C30" s="92" t="s">
        <v>108</v>
      </c>
      <c r="D30" s="93"/>
      <c r="E30" s="93"/>
      <c r="F30" s="93"/>
      <c r="G30" s="93"/>
      <c r="H30" s="93"/>
      <c r="I30" s="93"/>
      <c r="J30" s="94"/>
      <c r="L30" s="50">
        <v>12</v>
      </c>
      <c r="M30" s="54">
        <v>0</v>
      </c>
      <c r="N30" s="54">
        <v>0</v>
      </c>
      <c r="O30" s="54">
        <v>4</v>
      </c>
      <c r="P30" s="54">
        <v>2</v>
      </c>
      <c r="Q30" s="54">
        <v>14</v>
      </c>
      <c r="R30" s="54">
        <v>0</v>
      </c>
      <c r="S30" s="57">
        <f t="shared" si="1"/>
        <v>0</v>
      </c>
      <c r="T30" s="57">
        <f t="shared" si="0"/>
        <v>0</v>
      </c>
      <c r="U30" s="57">
        <f t="shared" si="0"/>
        <v>20</v>
      </c>
      <c r="V30" s="57">
        <f t="shared" si="0"/>
        <v>10</v>
      </c>
      <c r="W30" s="57">
        <f t="shared" si="0"/>
        <v>70</v>
      </c>
      <c r="X30" s="57">
        <f t="shared" si="0"/>
        <v>0</v>
      </c>
    </row>
    <row r="31" spans="1:24" x14ac:dyDescent="0.25">
      <c r="A31" s="106" t="s">
        <v>36</v>
      </c>
      <c r="B31" s="106"/>
      <c r="C31" s="107" t="s">
        <v>109</v>
      </c>
      <c r="D31" s="107"/>
      <c r="E31" s="107"/>
      <c r="F31" s="107"/>
      <c r="G31" s="107"/>
      <c r="H31" s="107"/>
      <c r="I31" s="107"/>
      <c r="J31" s="107"/>
      <c r="L31" s="50" t="s">
        <v>116</v>
      </c>
      <c r="M31" s="50">
        <f>SUM(M19:M30)</f>
        <v>18</v>
      </c>
      <c r="N31" s="50">
        <f t="shared" ref="N31:R31" si="2">SUM(N19:N30)</f>
        <v>32</v>
      </c>
      <c r="O31" s="50">
        <f t="shared" si="2"/>
        <v>89</v>
      </c>
      <c r="P31" s="50">
        <f t="shared" si="2"/>
        <v>22</v>
      </c>
      <c r="Q31" s="50">
        <f t="shared" si="2"/>
        <v>68</v>
      </c>
      <c r="R31" s="58">
        <f t="shared" si="2"/>
        <v>11</v>
      </c>
      <c r="S31" s="59"/>
      <c r="W31" s="60">
        <f>AVERAGE(W19:W30)</f>
        <v>28.333333333333332</v>
      </c>
    </row>
    <row r="32" spans="1:24" x14ac:dyDescent="0.25">
      <c r="L32" s="52" t="s">
        <v>117</v>
      </c>
      <c r="M32" s="53">
        <f>(M31/240)*100</f>
        <v>7.5</v>
      </c>
      <c r="N32" s="53">
        <f t="shared" ref="N32:R32" si="3">(N31/240)*100</f>
        <v>13.333333333333334</v>
      </c>
      <c r="O32" s="53">
        <f t="shared" si="3"/>
        <v>37.083333333333336</v>
      </c>
      <c r="P32" s="53">
        <f t="shared" si="3"/>
        <v>9.1666666666666661</v>
      </c>
      <c r="Q32" s="53">
        <f t="shared" si="3"/>
        <v>28.333333333333332</v>
      </c>
      <c r="R32" s="53">
        <f t="shared" si="3"/>
        <v>4.583333333333333</v>
      </c>
      <c r="S32" s="11"/>
    </row>
  </sheetData>
  <mergeCells count="40">
    <mergeCell ref="M17:R17"/>
    <mergeCell ref="S17:X17"/>
    <mergeCell ref="A31:B31"/>
    <mergeCell ref="C31:J31"/>
    <mergeCell ref="C17:J17"/>
    <mergeCell ref="A17:B17"/>
    <mergeCell ref="A28:B28"/>
    <mergeCell ref="C28:J28"/>
    <mergeCell ref="A29:B29"/>
    <mergeCell ref="C29:J29"/>
    <mergeCell ref="A30:B30"/>
    <mergeCell ref="C30:J30"/>
    <mergeCell ref="A25:B25"/>
    <mergeCell ref="C25:J25"/>
    <mergeCell ref="A26:B26"/>
    <mergeCell ref="C26:J26"/>
    <mergeCell ref="A27:B27"/>
    <mergeCell ref="C27:J27"/>
    <mergeCell ref="A22:B22"/>
    <mergeCell ref="C22:J22"/>
    <mergeCell ref="A23:B23"/>
    <mergeCell ref="C23:J23"/>
    <mergeCell ref="A24:B24"/>
    <mergeCell ref="C24:J24"/>
    <mergeCell ref="A2:A3"/>
    <mergeCell ref="B2:B3"/>
    <mergeCell ref="A21:B21"/>
    <mergeCell ref="C21:J21"/>
    <mergeCell ref="A18:B18"/>
    <mergeCell ref="C18:J18"/>
    <mergeCell ref="A19:B19"/>
    <mergeCell ref="C19:J19"/>
    <mergeCell ref="A20:B20"/>
    <mergeCell ref="C20:J20"/>
    <mergeCell ref="C2:V2"/>
    <mergeCell ref="B4:B5"/>
    <mergeCell ref="B6:B9"/>
    <mergeCell ref="B10:B12"/>
    <mergeCell ref="B13:B15"/>
    <mergeCell ref="L17:L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JAWABAN SISWA</vt:lpstr>
      <vt:lpstr>PERSENTASE LEVEL KONSEPSI</vt:lpstr>
      <vt:lpstr>PENYEBAB MISKONSEPSI</vt:lpstr>
      <vt:lpstr>REKAPAN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2022-04-19T15:20:51Z</dcterms:created>
  <dcterms:modified xsi:type="dcterms:W3CDTF">2022-05-17T14:59:34Z</dcterms:modified>
</cp:coreProperties>
</file>