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0515" windowHeight="8010" firstSheet="1" activeTab="1"/>
  </bookViews>
  <sheets>
    <sheet name="Sheet1" sheetId="1" r:id="rId1"/>
    <sheet name="Sheet4" sheetId="5" r:id="rId2"/>
    <sheet name="Sheet5" sheetId="6" r:id="rId3"/>
    <sheet name="Sheet3" sheetId="7" r:id="rId4"/>
  </sheets>
  <definedNames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B10" i="6" l="1"/>
  <c r="C10" i="6"/>
  <c r="A10" i="6"/>
  <c r="D55" i="5" l="1"/>
  <c r="E55" i="5"/>
  <c r="C55" i="5"/>
  <c r="D49" i="5"/>
  <c r="E49" i="5"/>
  <c r="C49" i="5"/>
  <c r="D43" i="5"/>
  <c r="E43" i="5"/>
  <c r="C43" i="5"/>
  <c r="D39" i="5"/>
  <c r="E39" i="5"/>
  <c r="C39" i="5"/>
  <c r="D29" i="5"/>
  <c r="E29" i="5"/>
  <c r="C29" i="5"/>
  <c r="D22" i="5"/>
  <c r="E22" i="5"/>
  <c r="C22" i="5"/>
  <c r="D16" i="5"/>
  <c r="E16" i="5"/>
  <c r="C16" i="5"/>
  <c r="E11" i="5"/>
  <c r="D11" i="5"/>
  <c r="C11" i="5"/>
  <c r="F7" i="1"/>
  <c r="F51" i="5" l="1"/>
  <c r="F45" i="5"/>
  <c r="F41" i="5"/>
  <c r="F31" i="5"/>
  <c r="F24" i="5"/>
  <c r="F18" i="5"/>
  <c r="F13" i="5"/>
  <c r="F6" i="5"/>
  <c r="F56" i="5" l="1"/>
  <c r="C13" i="1"/>
  <c r="D21" i="1" l="1"/>
  <c r="E21" i="1"/>
  <c r="C21" i="1"/>
  <c r="D13" i="1"/>
  <c r="E13" i="1"/>
  <c r="F15" i="1" l="1"/>
  <c r="F22" i="1"/>
</calcChain>
</file>

<file path=xl/sharedStrings.xml><?xml version="1.0" encoding="utf-8"?>
<sst xmlns="http://schemas.openxmlformats.org/spreadsheetml/2006/main" count="169" uniqueCount="129">
  <si>
    <t>No</t>
  </si>
  <si>
    <t>Aspek yang Dinilai</t>
  </si>
  <si>
    <t>Aspek konstruk</t>
  </si>
  <si>
    <t>Ketepatan pemilihan warna terhadap komponen-komponen dalam E-LKPD berbasis STEM (Hal: 1-46 dan cover)</t>
  </si>
  <si>
    <t>Kejelasan gambar  dalam E-LKPD berbasis STEM (Hal: 1-46 dan cover)</t>
  </si>
  <si>
    <t>Kejelasan dan kemenarikan video materi pembelajaran dan video percobaan pada E-LKPD berbasis STEM (Hal: 11, 13, 21, 29, dan 39)</t>
  </si>
  <si>
    <t>Jenis dan ukuran huruf  dalam E-LKPD berbasis STEM mudah dibaca (Hal: 1-46 dan cover)</t>
  </si>
  <si>
    <t>Ketepatan simbol sebagai petunjuk penggunaan setiap kegiatan dalam E-LKPD berbasis STEM (Hal: 1-46)</t>
  </si>
  <si>
    <t>Konsistensi sistematika penyajian E-LKPD pada kegiatan 1 sampai kegiatan 4 (Hal: 13-46)</t>
  </si>
  <si>
    <t>Aspek isi</t>
  </si>
  <si>
    <t>Materi yang disajikan dalam bentuk video pembelajaran sesuai dengan indikator pembelajaran (Hal: 11)</t>
  </si>
  <si>
    <t>Kemutakhiran materi pada lembar kerja peserta didik (Hal 13-46)</t>
  </si>
  <si>
    <t>Setiap lembar kegiatan disesuaikan dengan indikator kreativitas siswa dan indikator pembelajaran (Hal: 13 – 46)</t>
  </si>
  <si>
    <t xml:space="preserve">Kejelasan petunjuk dalam mengasah kemampuan kreativitas siswa (Hal: 15 – 20, 23-28, 31-37, 41-46) </t>
  </si>
  <si>
    <t>Kesesuaian percobaan pada aktivitas lembar kerja dengan indikator pembelajaran dan STEM (Hal: 13 – 46)</t>
  </si>
  <si>
    <t>Bahasa yang digunakan dalam E-LKPD lugas, jelas, dan komunikatif (Hal 1 - 46)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</si>
  <si>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</si>
  <si>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</si>
  <si>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</si>
  <si>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</si>
  <si>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</si>
  <si>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</si>
  <si>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</si>
  <si>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</si>
  <si>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</si>
  <si>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</si>
  <si>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</si>
  <si>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</si>
  <si>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Skor Validitas</t>
  </si>
  <si>
    <t>V1</t>
  </si>
  <si>
    <t>V2</t>
  </si>
  <si>
    <t>V3</t>
  </si>
  <si>
    <t>Kriteria Validitas</t>
  </si>
  <si>
    <t>Rata-rata Validitas 
tiap Aspek</t>
  </si>
  <si>
    <t>Valid</t>
  </si>
  <si>
    <t>Total Rata-rata Nilai Validasi</t>
  </si>
  <si>
    <t>Validator 1</t>
  </si>
  <si>
    <t>Validator 2</t>
  </si>
  <si>
    <t>Validator 3</t>
  </si>
  <si>
    <t>Rata - rata aspek tiap Validator</t>
  </si>
  <si>
    <t>PEMBUKAAN</t>
  </si>
  <si>
    <t>Ketepatan pemilihan animasi pembukaan dan judul game (hal 1)</t>
  </si>
  <si>
    <r>
      <t xml:space="preserve">Ketepatan pemilihan warna terhadap komponen-komponen dalam layar judul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</si>
  <si>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Kejelasan gambar dan bahasan  dalam layar judul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</si>
  <si>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Jenis dan ukuran huruf  dalam judul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 mudah dibaca</t>
    </r>
  </si>
  <si>
    <r>
      <t xml:space="preserve">Ketepatan simbol sebagai petunjuk penggunaan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</si>
  <si>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t>MENU</t>
  </si>
  <si>
    <r>
      <t xml:space="preserve">Ketepatan pemilihan warna terhadap komponen-komponen dalam layar menu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</si>
  <si>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Kejelasan gambar setiap menu dan simbol petunjuk dalam layar judul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</si>
  <si>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Jenis dan ukuran huruf  dalam menu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 mudah dibaca</t>
    </r>
  </si>
  <si>
    <t>TUJUAN</t>
  </si>
  <si>
    <r>
      <t xml:space="preserve">Ketepatan pemilihan warna terhadap komponen-komponen dalam layar tujuan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</si>
  <si>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Kejelasan gambar, jenis dan ukuran huruf  dalam tampilan layar tujuan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</si>
  <si>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t>Ketepatan pemilihan tujuan pembelajaran sesuai dengan modul ajar kurikulum merdeka pada pembelajaran berdiferensiasi yang akan digunakan</t>
  </si>
  <si>
    <t>AYO BELAJAR</t>
  </si>
  <si>
    <r>
      <t xml:space="preserve">Ketepatan pemilihan gambar, animasi, dan warna terhadap komponen-komponen dalam layar materi gaya dan gerak pada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</si>
  <si>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Kejelasan gambar, jenis dan ukuran huruf  dalam tampilan layar materi gaya dan gerak pada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</si>
  <si>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t>Kesesuaian cakupan materi dengan CP dan TP</t>
  </si>
  <si>
    <r>
      <t xml:space="preserve">Bahasa yang digunakan dalam materi pembelajaran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 lugas, jelas, dan komunikatif</t>
    </r>
  </si>
  <si>
    <t>AYO BERMAIN</t>
  </si>
  <si>
    <r>
      <t xml:space="preserve">Ketepatan pemilihan warna, animasi dan gambar terhadap komponen-komponen dalam layar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</si>
  <si>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t xml:space="preserve">Kesesuaian video dengan eksperimen yang akan digunakan sebagai referensi acuan solusi pada kegiatan </t>
  </si>
  <si>
    <r>
      <t xml:space="preserve">Ketepatan simbol sebagai petunjuk penggunaan setiap kegiatan dalam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</si>
  <si>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Kesesuaian percobaan pada aktivitas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dengan STEM</t>
    </r>
  </si>
  <si>
    <r>
      <t xml:space="preserve">Setiap lembar kegiatan pada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 disesuaikan dengan STEM dan indikator kreativitas siswa </t>
    </r>
  </si>
  <si>
    <r>
      <t xml:space="preserve">Kesesuaian alat dan bahan serta langkah-langkah percobaan pada setiap kegiatan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</si>
  <si>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Konsistensi sistematika penyajian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 pada kegiatan 1 sampai kegiatan 3</t>
    </r>
  </si>
  <si>
    <t>PENGEMBANG</t>
  </si>
  <si>
    <r>
      <t xml:space="preserve">Ketepatan pemilihan logo, warna, gambar, jenis dan ukuran huruf terhadap komponen-komponen dalam layar pengembang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</si>
  <si>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t>PETUNJUK</t>
  </si>
  <si>
    <r>
      <t xml:space="preserve">Ketepatan pemilihan warna, logo atau gambar terhadap komponen-komponen dalam layar petunjuk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</si>
  <si>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Kesesuaian penjelasan fungsi petunjuk dengan gambar petunjuk pada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</si>
  <si>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Kejelasan gambar, jenis dan ukuran huruf  dalam tampilan layar petunjuk pada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</si>
  <si>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Bahasa yang digunakan dalam petunjuk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 lugas, jelas, dan komunikatif</t>
    </r>
  </si>
  <si>
    <t>QUIZ</t>
  </si>
  <si>
    <r>
      <t xml:space="preserve">Kejelasan gambar, jenis dan ukuran huruf  dalam tampilan layar quiz pada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</si>
  <si>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t>Ketepatan soal dan pilihan jawaban yang benar   sesuai dengan kemunculan skor yang dihasilkan</t>
  </si>
  <si>
    <r>
      <t xml:space="preserve">Ketepatan simbol sebagai petunjuk penggunaan setiap kegiatan dalam quiz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</t>
    </r>
  </si>
  <si>
    <r>
      <t xml:space="preserve">Bahasa yang digunakan dalam quiz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GAGERSS lugas, jelas, dan komunikatif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</si>
  <si>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</si>
  <si>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</si>
  <si>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</si>
  <si>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</si>
  <si>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</si>
  <si>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</si>
  <si>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</si>
  <si>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</si>
  <si>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</si>
  <si>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</si>
  <si>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</si>
  <si>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</si>
  <si>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</si>
  <si>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</si>
  <si>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</si>
  <si>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</si>
  <si>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</si>
  <si>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</si>
  <si>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19.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</si>
  <si>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</si>
  <si>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</si>
  <si>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</si>
  <si>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</si>
  <si>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</si>
  <si>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</si>
  <si>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</si>
  <si>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</si>
  <si>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</si>
  <si>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29.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</si>
  <si>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30.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</si>
  <si>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31.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</si>
  <si>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32.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</si>
  <si>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33.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</si>
  <si>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34.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</si>
  <si>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>35.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</si>
  <si>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No.</t>
  </si>
  <si>
    <t>Assessment Aspects</t>
  </si>
  <si>
    <t>Average Score (%)</t>
  </si>
  <si>
    <t>Average (%)</t>
  </si>
  <si>
    <t>Criteria</t>
  </si>
  <si>
    <t>Opening</t>
  </si>
  <si>
    <t>Very valid</t>
  </si>
  <si>
    <t>Menu</t>
  </si>
  <si>
    <t>Learning objectives</t>
  </si>
  <si>
    <t>Let's learn</t>
  </si>
  <si>
    <t>Let's play</t>
  </si>
  <si>
    <t>Developer</t>
  </si>
  <si>
    <t>Instruction</t>
  </si>
  <si>
    <t>Quiz</t>
  </si>
  <si>
    <t>Average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</si>
</sst>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3"/>
    </xf>
    <xf numFmtId="0" fontId="5" fillId="0" borderId="1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3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 indent="3"/>
    </xf>
    <xf numFmtId="0" fontId="3" fillId="0" borderId="18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0" xfId="0" applyBorder="1"/>
    <xf numFmtId="0" fontId="0" fillId="0" borderId="14" xfId="0" applyBorder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3"/>
    </xf>
    <xf numFmtId="0" fontId="2" fillId="0" borderId="2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0" fillId="0" borderId="14" xfId="0" applyNumberFormat="1" applyBorder="1"/>
    <xf numFmtId="2" fontId="3" fillId="0" borderId="3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topLeftCell="A12" workbookViewId="0">
      <selection activeCell="A22" sqref="A22:E22"/>
    </sheetView>
  </sheetViews>
  <sheetFormatPr defaultRowHeight="15" x14ac:dyDescent="0.25"/>
  <cols>
    <col min="1" max="1" width="4" style="1" customWidth="1"/>
    <col min="2" max="2" width="35.140625" customWidth="1"/>
    <col min="3" max="3" width="5" customWidth="1"/>
    <col min="4" max="4" width="4.85546875" customWidth="1"/>
    <col min="5" max="5" width="4.7109375" customWidth="1"/>
    <col min="6" max="6" width="11.28515625" customWidth="1"/>
  </cols>
  <sheetData>
    <row r="4" spans="1:8" ht="30.75" customHeight="1" x14ac:dyDescent="0.25">
      <c r="A4" s="57" t="s">
        <v>0</v>
      </c>
      <c r="B4" s="57" t="s">
        <v>1</v>
      </c>
      <c r="C4" s="56" t="s">
        <v>28</v>
      </c>
      <c r="D4" s="56"/>
      <c r="E4" s="56"/>
      <c r="F4" s="57" t="s">
        <v>33</v>
      </c>
      <c r="G4" s="57" t="s">
        <v>32</v>
      </c>
    </row>
    <row r="5" spans="1:8" ht="15.75" x14ac:dyDescent="0.25">
      <c r="A5" s="57"/>
      <c r="B5" s="57"/>
      <c r="C5" s="2" t="s">
        <v>29</v>
      </c>
      <c r="D5" s="2" t="s">
        <v>30</v>
      </c>
      <c r="E5" s="2" t="s">
        <v>31</v>
      </c>
      <c r="F5" s="57"/>
      <c r="G5" s="57"/>
    </row>
    <row r="6" spans="1:8" ht="16.5" customHeight="1" x14ac:dyDescent="0.25">
      <c r="A6" s="57" t="s">
        <v>2</v>
      </c>
      <c r="B6" s="57"/>
      <c r="C6" s="57"/>
      <c r="D6" s="57"/>
      <c r="E6" s="57"/>
      <c r="F6" s="57"/>
      <c r="G6" s="57"/>
    </row>
    <row r="7" spans="1:8" ht="51.75" customHeight="1" x14ac:dyDescent="0.25">
      <c r="A7" s="4" t="s">
        <v>17</v>
      </c>
      <c r="B7" s="5" t="s">
        <v>3</v>
      </c>
      <c r="C7" s="4">
        <v>3</v>
      </c>
      <c r="D7" s="4">
        <v>4</v>
      </c>
      <c r="E7" s="4">
        <v>4</v>
      </c>
      <c r="F7" s="58">
        <f>(SUM(C13:E13)/3)/4*100%</f>
        <v>0.84722222222222221</v>
      </c>
      <c r="G7" s="53" t="s">
        <v>34</v>
      </c>
      <c r="H7" s="3"/>
    </row>
    <row r="8" spans="1:8" ht="36.75" customHeight="1" x14ac:dyDescent="0.25">
      <c r="A8" s="4" t="s">
        <v>16</v>
      </c>
      <c r="B8" s="5" t="s">
        <v>4</v>
      </c>
      <c r="C8" s="4">
        <v>4</v>
      </c>
      <c r="D8" s="4">
        <v>3</v>
      </c>
      <c r="E8" s="4">
        <v>4</v>
      </c>
      <c r="F8" s="59"/>
      <c r="G8" s="54"/>
      <c r="H8" s="3"/>
    </row>
    <row r="9" spans="1:8" ht="63" x14ac:dyDescent="0.25">
      <c r="A9" s="4" t="s">
        <v>18</v>
      </c>
      <c r="B9" s="5" t="s">
        <v>5</v>
      </c>
      <c r="C9" s="4">
        <v>4</v>
      </c>
      <c r="D9" s="4">
        <v>3</v>
      </c>
      <c r="E9" s="4">
        <v>4</v>
      </c>
      <c r="F9" s="59"/>
      <c r="G9" s="54"/>
      <c r="H9" s="3"/>
    </row>
    <row r="10" spans="1:8" ht="47.25" x14ac:dyDescent="0.25">
      <c r="A10" s="4" t="s">
        <v>19</v>
      </c>
      <c r="B10" s="5" t="s">
        <v>6</v>
      </c>
      <c r="C10" s="4">
        <v>4</v>
      </c>
      <c r="D10" s="4">
        <v>3</v>
      </c>
      <c r="E10" s="4">
        <v>3</v>
      </c>
      <c r="F10" s="59"/>
      <c r="G10" s="54"/>
    </row>
    <row r="11" spans="1:8" ht="47.25" x14ac:dyDescent="0.25">
      <c r="A11" s="4" t="s">
        <v>20</v>
      </c>
      <c r="B11" s="5" t="s">
        <v>7</v>
      </c>
      <c r="C11" s="4">
        <v>3</v>
      </c>
      <c r="D11" s="4">
        <v>3</v>
      </c>
      <c r="E11" s="4">
        <v>3</v>
      </c>
      <c r="F11" s="59"/>
      <c r="G11" s="54"/>
    </row>
    <row r="12" spans="1:8" ht="47.25" x14ac:dyDescent="0.25">
      <c r="A12" s="4" t="s">
        <v>21</v>
      </c>
      <c r="B12" s="5" t="s">
        <v>8</v>
      </c>
      <c r="C12" s="4">
        <v>3</v>
      </c>
      <c r="D12" s="4">
        <v>3</v>
      </c>
      <c r="E12" s="4">
        <v>3</v>
      </c>
      <c r="F12" s="59"/>
      <c r="G12" s="54"/>
    </row>
    <row r="13" spans="1:8" ht="15.75" x14ac:dyDescent="0.25">
      <c r="A13" s="8"/>
      <c r="B13" s="9" t="s">
        <v>39</v>
      </c>
      <c r="C13" s="7">
        <f>SUM(C7:C12)/6</f>
        <v>3.5</v>
      </c>
      <c r="D13" s="7">
        <f t="shared" ref="D13:E13" si="0">SUM(D7:D12)/6</f>
        <v>3.1666666666666665</v>
      </c>
      <c r="E13" s="7">
        <f t="shared" si="0"/>
        <v>3.5</v>
      </c>
      <c r="F13" s="60"/>
      <c r="G13" s="55"/>
    </row>
    <row r="14" spans="1:8" ht="16.5" customHeight="1" x14ac:dyDescent="0.25">
      <c r="A14" s="57" t="s">
        <v>9</v>
      </c>
      <c r="B14" s="57"/>
      <c r="C14" s="57"/>
      <c r="D14" s="57"/>
      <c r="E14" s="57"/>
      <c r="F14" s="57"/>
      <c r="G14" s="57"/>
    </row>
    <row r="15" spans="1:8" ht="47.25" x14ac:dyDescent="0.25">
      <c r="A15" s="4" t="s">
        <v>22</v>
      </c>
      <c r="B15" s="5" t="s">
        <v>10</v>
      </c>
      <c r="C15" s="4">
        <v>4</v>
      </c>
      <c r="D15" s="4">
        <v>3</v>
      </c>
      <c r="E15" s="4">
        <v>4</v>
      </c>
      <c r="F15" s="58">
        <f>(SUM(C21:E21)/3)/4*100%</f>
        <v>0.83333333333333337</v>
      </c>
      <c r="G15" s="53" t="s">
        <v>34</v>
      </c>
      <c r="H15" s="3"/>
    </row>
    <row r="16" spans="1:8" ht="31.5" x14ac:dyDescent="0.25">
      <c r="A16" s="4" t="s">
        <v>23</v>
      </c>
      <c r="B16" s="5" t="s">
        <v>11</v>
      </c>
      <c r="C16" s="4">
        <v>4</v>
      </c>
      <c r="D16" s="4">
        <v>3</v>
      </c>
      <c r="E16" s="4">
        <v>3</v>
      </c>
      <c r="F16" s="59"/>
      <c r="G16" s="54"/>
      <c r="H16" s="3"/>
    </row>
    <row r="17" spans="1:8" ht="47.25" x14ac:dyDescent="0.25">
      <c r="A17" s="4" t="s">
        <v>24</v>
      </c>
      <c r="B17" s="5" t="s">
        <v>12</v>
      </c>
      <c r="C17" s="4">
        <v>3</v>
      </c>
      <c r="D17" s="4">
        <v>3</v>
      </c>
      <c r="E17" s="4">
        <v>4</v>
      </c>
      <c r="F17" s="59"/>
      <c r="G17" s="54"/>
      <c r="H17" s="3"/>
    </row>
    <row r="18" spans="1:8" ht="47.25" x14ac:dyDescent="0.25">
      <c r="A18" s="4" t="s">
        <v>25</v>
      </c>
      <c r="B18" s="5" t="s">
        <v>13</v>
      </c>
      <c r="C18" s="4">
        <v>3</v>
      </c>
      <c r="D18" s="4">
        <v>3</v>
      </c>
      <c r="E18" s="4">
        <v>3</v>
      </c>
      <c r="F18" s="59"/>
      <c r="G18" s="54"/>
    </row>
    <row r="19" spans="1:8" ht="53.25" customHeight="1" x14ac:dyDescent="0.25">
      <c r="A19" s="4" t="s">
        <v>26</v>
      </c>
      <c r="B19" s="5" t="s">
        <v>14</v>
      </c>
      <c r="C19" s="4">
        <v>4</v>
      </c>
      <c r="D19" s="4">
        <v>3</v>
      </c>
      <c r="E19" s="4">
        <v>4</v>
      </c>
      <c r="F19" s="59"/>
      <c r="G19" s="54"/>
    </row>
    <row r="20" spans="1:8" ht="47.25" x14ac:dyDescent="0.25">
      <c r="A20" s="4" t="s">
        <v>27</v>
      </c>
      <c r="B20" s="5" t="s">
        <v>15</v>
      </c>
      <c r="C20" s="4">
        <v>3</v>
      </c>
      <c r="D20" s="4">
        <v>3</v>
      </c>
      <c r="E20" s="4">
        <v>3</v>
      </c>
      <c r="F20" s="59"/>
      <c r="G20" s="54"/>
    </row>
    <row r="21" spans="1:8" ht="15.75" x14ac:dyDescent="0.25">
      <c r="A21" s="8"/>
      <c r="B21" s="9" t="s">
        <v>39</v>
      </c>
      <c r="C21" s="7">
        <f>SUM(C15:C20)/6</f>
        <v>3.5</v>
      </c>
      <c r="D21" s="7">
        <f t="shared" ref="D21:E21" si="1">SUM(D15:D20)/6</f>
        <v>3</v>
      </c>
      <c r="E21" s="7">
        <f t="shared" si="1"/>
        <v>3.5</v>
      </c>
      <c r="F21" s="60"/>
      <c r="G21" s="55"/>
    </row>
    <row r="22" spans="1:8" ht="15.75" x14ac:dyDescent="0.25">
      <c r="A22" s="56" t="s">
        <v>35</v>
      </c>
      <c r="B22" s="56"/>
      <c r="C22" s="56"/>
      <c r="D22" s="56"/>
      <c r="E22" s="56"/>
      <c r="F22" s="10">
        <f>SUM(F7,F15)/2</f>
        <v>0.84027777777777779</v>
      </c>
      <c r="G22" s="11" t="s">
        <v>34</v>
      </c>
    </row>
  </sheetData>
  <mergeCells count="12">
    <mergeCell ref="G15:G21"/>
    <mergeCell ref="A22:E22"/>
    <mergeCell ref="C4:E4"/>
    <mergeCell ref="F4:F5"/>
    <mergeCell ref="G4:G5"/>
    <mergeCell ref="A14:G14"/>
    <mergeCell ref="A4:A5"/>
    <mergeCell ref="B4:B5"/>
    <mergeCell ref="A6:G6"/>
    <mergeCell ref="F7:F13"/>
    <mergeCell ref="G7:G13"/>
    <mergeCell ref="F15:F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tabSelected="1" topLeftCell="A25" zoomScale="90" zoomScaleNormal="90" workbookViewId="0">
      <selection activeCell="E58" sqref="E58"/>
    </sheetView>
  </sheetViews>
  <sheetFormatPr defaultRowHeight="15" x14ac:dyDescent="0.25"/>
  <cols>
    <col min="2" max="2" width="32.42578125" customWidth="1"/>
    <col min="6" max="6" width="9.5703125" bestFit="1" customWidth="1"/>
  </cols>
  <sheetData>
    <row r="2" spans="1:12" ht="15.75" thickBot="1" x14ac:dyDescent="0.3"/>
    <row r="3" spans="1:12" ht="30.75" customHeight="1" thickBot="1" x14ac:dyDescent="0.3">
      <c r="A3" s="77" t="s">
        <v>0</v>
      </c>
      <c r="B3" s="77" t="s">
        <v>1</v>
      </c>
      <c r="C3" s="69" t="s">
        <v>28</v>
      </c>
      <c r="D3" s="70"/>
      <c r="E3" s="70"/>
      <c r="F3" s="79" t="s">
        <v>33</v>
      </c>
      <c r="G3" s="80" t="s">
        <v>32</v>
      </c>
    </row>
    <row r="4" spans="1:12" ht="16.5" thickBot="1" x14ac:dyDescent="0.3">
      <c r="A4" s="78"/>
      <c r="B4" s="78"/>
      <c r="C4" s="13">
        <v>1</v>
      </c>
      <c r="D4" s="13">
        <v>2</v>
      </c>
      <c r="E4" s="42">
        <v>3</v>
      </c>
      <c r="F4" s="79"/>
      <c r="G4" s="81"/>
    </row>
    <row r="5" spans="1:12" ht="16.5" customHeight="1" thickBot="1" x14ac:dyDescent="0.3">
      <c r="A5" s="72" t="s">
        <v>40</v>
      </c>
      <c r="B5" s="82"/>
      <c r="C5" s="82"/>
      <c r="D5" s="82"/>
      <c r="E5" s="82"/>
      <c r="F5" s="82"/>
      <c r="G5" s="83"/>
    </row>
    <row r="6" spans="1:12" ht="33.75" customHeight="1" thickBot="1" x14ac:dyDescent="0.3">
      <c r="A6" s="24" t="s">
        <v>79</v>
      </c>
      <c r="B6" s="25" t="s">
        <v>41</v>
      </c>
      <c r="C6" s="26">
        <v>4</v>
      </c>
      <c r="D6" s="26">
        <v>4</v>
      </c>
      <c r="E6" s="26">
        <v>4</v>
      </c>
      <c r="F6" s="84">
        <f>SUM(C11:E11)/3*100%</f>
        <v>0.93333333333333324</v>
      </c>
      <c r="G6" s="63"/>
      <c r="L6" s="6"/>
    </row>
    <row r="7" spans="1:12" ht="51" customHeight="1" thickBot="1" x14ac:dyDescent="0.3">
      <c r="A7" s="14" t="s">
        <v>80</v>
      </c>
      <c r="B7" s="15" t="s">
        <v>42</v>
      </c>
      <c r="C7" s="19">
        <v>4</v>
      </c>
      <c r="D7" s="19">
        <v>4</v>
      </c>
      <c r="E7" s="20">
        <v>4</v>
      </c>
      <c r="F7" s="85"/>
      <c r="G7" s="61"/>
    </row>
    <row r="8" spans="1:12" ht="50.25" customHeight="1" thickBot="1" x14ac:dyDescent="0.3">
      <c r="A8" s="14" t="s">
        <v>81</v>
      </c>
      <c r="B8" s="15" t="s">
        <v>43</v>
      </c>
      <c r="C8" s="19">
        <v>4</v>
      </c>
      <c r="D8" s="19">
        <v>4</v>
      </c>
      <c r="E8" s="20">
        <v>4</v>
      </c>
      <c r="F8" s="85"/>
      <c r="G8" s="61"/>
    </row>
    <row r="9" spans="1:12" ht="31.5" customHeight="1" thickBot="1" x14ac:dyDescent="0.3">
      <c r="A9" s="14" t="s">
        <v>82</v>
      </c>
      <c r="B9" s="15" t="s">
        <v>44</v>
      </c>
      <c r="C9" s="19">
        <v>4</v>
      </c>
      <c r="D9" s="19">
        <v>4</v>
      </c>
      <c r="E9" s="20">
        <v>3</v>
      </c>
      <c r="F9" s="85"/>
      <c r="G9" s="61"/>
    </row>
    <row r="10" spans="1:12" ht="34.5" customHeight="1" thickBot="1" x14ac:dyDescent="0.3">
      <c r="A10" s="14" t="s">
        <v>83</v>
      </c>
      <c r="B10" s="15" t="s">
        <v>45</v>
      </c>
      <c r="C10" s="21">
        <v>3</v>
      </c>
      <c r="D10" s="21">
        <v>3</v>
      </c>
      <c r="E10" s="17">
        <v>3</v>
      </c>
      <c r="F10" s="85"/>
      <c r="G10" s="61"/>
    </row>
    <row r="11" spans="1:12" ht="27.75" customHeight="1" thickBot="1" x14ac:dyDescent="0.3">
      <c r="A11" s="18"/>
      <c r="B11" s="38" t="s">
        <v>39</v>
      </c>
      <c r="C11" s="12">
        <f>SUM(C6:C10)/20</f>
        <v>0.95</v>
      </c>
      <c r="D11" s="12">
        <f>SUM(D6:D10)/20</f>
        <v>0.95</v>
      </c>
      <c r="E11" s="29">
        <f>SUM(E6:E10)/20</f>
        <v>0.9</v>
      </c>
      <c r="F11" s="86"/>
      <c r="G11" s="62"/>
    </row>
    <row r="12" spans="1:12" ht="16.5" thickBot="1" x14ac:dyDescent="0.3">
      <c r="A12" s="69" t="s">
        <v>46</v>
      </c>
      <c r="B12" s="70"/>
      <c r="C12" s="70"/>
      <c r="D12" s="70"/>
      <c r="E12" s="70"/>
      <c r="F12" s="70"/>
      <c r="G12" s="70"/>
    </row>
    <row r="13" spans="1:12" ht="63" customHeight="1" thickBot="1" x14ac:dyDescent="0.3">
      <c r="A13" s="14" t="s">
        <v>84</v>
      </c>
      <c r="B13" s="15" t="s">
        <v>47</v>
      </c>
      <c r="C13" s="19">
        <v>4</v>
      </c>
      <c r="D13" s="19">
        <v>4</v>
      </c>
      <c r="E13" s="20">
        <v>4</v>
      </c>
      <c r="F13" s="84">
        <f>SUM(C16:E16)/3*100%</f>
        <v>0.94444444444444431</v>
      </c>
      <c r="G13" s="63"/>
    </row>
    <row r="14" spans="1:12" ht="46.5" customHeight="1" thickBot="1" x14ac:dyDescent="0.3">
      <c r="A14" s="14" t="s">
        <v>85</v>
      </c>
      <c r="B14" s="15" t="s">
        <v>48</v>
      </c>
      <c r="C14" s="19">
        <v>3</v>
      </c>
      <c r="D14" s="19">
        <v>3</v>
      </c>
      <c r="E14" s="20">
        <v>4</v>
      </c>
      <c r="F14" s="85"/>
      <c r="G14" s="61"/>
    </row>
    <row r="15" spans="1:12" ht="29.25" customHeight="1" thickBot="1" x14ac:dyDescent="0.3">
      <c r="A15" s="14" t="s">
        <v>86</v>
      </c>
      <c r="B15" s="15" t="s">
        <v>49</v>
      </c>
      <c r="C15" s="21">
        <v>4</v>
      </c>
      <c r="D15" s="21">
        <v>4</v>
      </c>
      <c r="E15" s="17">
        <v>4</v>
      </c>
      <c r="F15" s="85"/>
      <c r="G15" s="61"/>
    </row>
    <row r="16" spans="1:12" ht="27.75" customHeight="1" thickBot="1" x14ac:dyDescent="0.3">
      <c r="A16" s="18"/>
      <c r="B16" s="23" t="s">
        <v>39</v>
      </c>
      <c r="C16" s="44">
        <f>SUM(C13:C15)/12</f>
        <v>0.91666666666666663</v>
      </c>
      <c r="D16" s="44">
        <f t="shared" ref="D16:E16" si="0">SUM(D13:D15)/12</f>
        <v>0.91666666666666663</v>
      </c>
      <c r="E16" s="29">
        <f t="shared" si="0"/>
        <v>1</v>
      </c>
      <c r="F16" s="86"/>
      <c r="G16" s="62"/>
    </row>
    <row r="17" spans="1:7" ht="16.5" customHeight="1" thickBot="1" x14ac:dyDescent="0.3">
      <c r="A17" s="75" t="s">
        <v>50</v>
      </c>
      <c r="B17" s="76"/>
      <c r="C17" s="76"/>
      <c r="D17" s="76"/>
      <c r="E17" s="76"/>
      <c r="F17" s="76"/>
      <c r="G17" s="76"/>
    </row>
    <row r="18" spans="1:7" ht="50.25" customHeight="1" thickBot="1" x14ac:dyDescent="0.3">
      <c r="A18" s="14" t="s">
        <v>87</v>
      </c>
      <c r="B18" s="15" t="s">
        <v>51</v>
      </c>
      <c r="C18" s="19">
        <v>4</v>
      </c>
      <c r="D18" s="19">
        <v>4</v>
      </c>
      <c r="E18" s="20">
        <v>4</v>
      </c>
      <c r="F18" s="87">
        <f>SUM(C22:E22)/3*100%</f>
        <v>1</v>
      </c>
      <c r="G18" s="63"/>
    </row>
    <row r="19" spans="1:7" ht="46.5" customHeight="1" thickBot="1" x14ac:dyDescent="0.3">
      <c r="A19" s="14" t="s">
        <v>88</v>
      </c>
      <c r="B19" s="15" t="s">
        <v>52</v>
      </c>
      <c r="C19" s="19">
        <v>4</v>
      </c>
      <c r="D19" s="19">
        <v>4</v>
      </c>
      <c r="E19" s="20">
        <v>4</v>
      </c>
      <c r="F19" s="88"/>
      <c r="G19" s="61"/>
    </row>
    <row r="20" spans="1:7" ht="36" customHeight="1" thickBot="1" x14ac:dyDescent="0.3">
      <c r="A20" s="14" t="s">
        <v>89</v>
      </c>
      <c r="B20" s="15" t="s">
        <v>45</v>
      </c>
      <c r="C20" s="19">
        <v>4</v>
      </c>
      <c r="D20" s="19">
        <v>4</v>
      </c>
      <c r="E20" s="20">
        <v>4</v>
      </c>
      <c r="F20" s="88"/>
      <c r="G20" s="61"/>
    </row>
    <row r="21" spans="1:7" ht="78.75" customHeight="1" thickBot="1" x14ac:dyDescent="0.3">
      <c r="A21" s="14" t="s">
        <v>90</v>
      </c>
      <c r="B21" s="15" t="s">
        <v>53</v>
      </c>
      <c r="C21" s="21">
        <v>4</v>
      </c>
      <c r="D21" s="21">
        <v>4</v>
      </c>
      <c r="E21" s="17">
        <v>4</v>
      </c>
      <c r="F21" s="88"/>
      <c r="G21" s="61"/>
    </row>
    <row r="22" spans="1:7" ht="27.75" customHeight="1" thickBot="1" x14ac:dyDescent="0.3">
      <c r="A22" s="36"/>
      <c r="B22" s="37" t="s">
        <v>39</v>
      </c>
      <c r="C22" s="12">
        <f>SUM(C18:C21)/16</f>
        <v>1</v>
      </c>
      <c r="D22" s="29">
        <f t="shared" ref="D22:E22" si="1">SUM(D18:D21)/16</f>
        <v>1</v>
      </c>
      <c r="E22" s="26">
        <f t="shared" si="1"/>
        <v>1</v>
      </c>
      <c r="F22" s="88"/>
      <c r="G22" s="62"/>
    </row>
    <row r="23" spans="1:7" ht="16.5" customHeight="1" thickBot="1" x14ac:dyDescent="0.3">
      <c r="A23" s="69" t="s">
        <v>54</v>
      </c>
      <c r="B23" s="70"/>
      <c r="C23" s="70"/>
      <c r="D23" s="70"/>
      <c r="E23" s="70"/>
      <c r="F23" s="70"/>
      <c r="G23" s="71"/>
    </row>
    <row r="24" spans="1:7" ht="79.5" customHeight="1" thickBot="1" x14ac:dyDescent="0.3">
      <c r="A24" s="14" t="s">
        <v>91</v>
      </c>
      <c r="B24" s="15" t="s">
        <v>55</v>
      </c>
      <c r="C24" s="19">
        <v>4</v>
      </c>
      <c r="D24" s="19">
        <v>4</v>
      </c>
      <c r="E24" s="20">
        <v>4</v>
      </c>
      <c r="F24" s="84">
        <f>SUM(C29:E29)/3*100%</f>
        <v>0.96666666666666667</v>
      </c>
      <c r="G24" s="63"/>
    </row>
    <row r="25" spans="1:7" ht="48" customHeight="1" thickBot="1" x14ac:dyDescent="0.3">
      <c r="A25" s="14" t="s">
        <v>92</v>
      </c>
      <c r="B25" s="15" t="s">
        <v>56</v>
      </c>
      <c r="C25" s="19">
        <v>4</v>
      </c>
      <c r="D25" s="19">
        <v>3</v>
      </c>
      <c r="E25" s="20">
        <v>3</v>
      </c>
      <c r="F25" s="85"/>
      <c r="G25" s="61"/>
    </row>
    <row r="26" spans="1:7" ht="37.5" customHeight="1" thickBot="1" x14ac:dyDescent="0.3">
      <c r="A26" s="14" t="s">
        <v>93</v>
      </c>
      <c r="B26" s="15" t="s">
        <v>45</v>
      </c>
      <c r="C26" s="19">
        <v>4</v>
      </c>
      <c r="D26" s="19">
        <v>4</v>
      </c>
      <c r="E26" s="20">
        <v>4</v>
      </c>
      <c r="F26" s="85"/>
      <c r="G26" s="61"/>
    </row>
    <row r="27" spans="1:7" ht="33" customHeight="1" thickBot="1" x14ac:dyDescent="0.3">
      <c r="A27" s="14" t="s">
        <v>94</v>
      </c>
      <c r="B27" s="15" t="s">
        <v>57</v>
      </c>
      <c r="C27" s="19">
        <v>4</v>
      </c>
      <c r="D27" s="19">
        <v>4</v>
      </c>
      <c r="E27" s="20">
        <v>4</v>
      </c>
      <c r="F27" s="85"/>
      <c r="G27" s="61"/>
    </row>
    <row r="28" spans="1:7" ht="48" customHeight="1" thickBot="1" x14ac:dyDescent="0.3">
      <c r="A28" s="14" t="s">
        <v>95</v>
      </c>
      <c r="B28" s="15" t="s">
        <v>58</v>
      </c>
      <c r="C28" s="29">
        <v>4</v>
      </c>
      <c r="D28" s="26">
        <v>4</v>
      </c>
      <c r="E28" s="16">
        <v>4</v>
      </c>
      <c r="F28" s="85"/>
      <c r="G28" s="61"/>
    </row>
    <row r="29" spans="1:7" ht="27.75" customHeight="1" thickBot="1" x14ac:dyDescent="0.3">
      <c r="A29" s="18"/>
      <c r="B29" s="41" t="s">
        <v>39</v>
      </c>
      <c r="C29" s="12">
        <f>SUM(C24:C28)/20</f>
        <v>1</v>
      </c>
      <c r="D29" s="12">
        <f t="shared" ref="D29:E29" si="2">SUM(D24:D28)/20</f>
        <v>0.95</v>
      </c>
      <c r="E29" s="12">
        <f t="shared" si="2"/>
        <v>0.95</v>
      </c>
      <c r="F29" s="86"/>
      <c r="G29" s="62"/>
    </row>
    <row r="30" spans="1:7" ht="16.5" customHeight="1" thickBot="1" x14ac:dyDescent="0.3">
      <c r="A30" s="72" t="s">
        <v>59</v>
      </c>
      <c r="B30" s="73"/>
      <c r="C30" s="73"/>
      <c r="D30" s="73"/>
      <c r="E30" s="73"/>
      <c r="F30" s="73"/>
      <c r="G30" s="74"/>
    </row>
    <row r="31" spans="1:7" ht="66.75" customHeight="1" thickBot="1" x14ac:dyDescent="0.3">
      <c r="A31" s="18" t="s">
        <v>96</v>
      </c>
      <c r="B31" s="31" t="s">
        <v>60</v>
      </c>
      <c r="C31" s="26">
        <v>4</v>
      </c>
      <c r="D31" s="26">
        <v>4</v>
      </c>
      <c r="E31" s="26">
        <v>4</v>
      </c>
      <c r="F31" s="89">
        <f>SUM(C39:E39)/3*100%</f>
        <v>0.75</v>
      </c>
      <c r="G31" s="63"/>
    </row>
    <row r="32" spans="1:7" ht="60.75" customHeight="1" thickBot="1" x14ac:dyDescent="0.3">
      <c r="A32" s="18" t="s">
        <v>97</v>
      </c>
      <c r="B32" s="32" t="s">
        <v>56</v>
      </c>
      <c r="C32" s="19">
        <v>4</v>
      </c>
      <c r="D32" s="19">
        <v>4</v>
      </c>
      <c r="E32" s="19">
        <v>4</v>
      </c>
      <c r="F32" s="90"/>
      <c r="G32" s="61"/>
    </row>
    <row r="33" spans="1:7" ht="62.25" customHeight="1" thickBot="1" x14ac:dyDescent="0.3">
      <c r="A33" s="18" t="s">
        <v>98</v>
      </c>
      <c r="B33" s="32" t="s">
        <v>61</v>
      </c>
      <c r="C33" s="19">
        <v>4</v>
      </c>
      <c r="D33" s="19">
        <v>4</v>
      </c>
      <c r="E33" s="19">
        <v>4</v>
      </c>
      <c r="F33" s="90"/>
      <c r="G33" s="61"/>
    </row>
    <row r="34" spans="1:7" ht="50.25" customHeight="1" thickBot="1" x14ac:dyDescent="0.3">
      <c r="A34" s="18" t="s">
        <v>99</v>
      </c>
      <c r="B34" s="32" t="s">
        <v>62</v>
      </c>
      <c r="C34" s="19">
        <v>2</v>
      </c>
      <c r="D34" s="19">
        <v>4</v>
      </c>
      <c r="E34" s="19">
        <v>3</v>
      </c>
      <c r="F34" s="90"/>
      <c r="G34" s="61"/>
    </row>
    <row r="35" spans="1:7" ht="52.5" customHeight="1" thickBot="1" x14ac:dyDescent="0.3">
      <c r="A35" s="18" t="s">
        <v>100</v>
      </c>
      <c r="B35" s="32" t="s">
        <v>63</v>
      </c>
      <c r="C35" s="19">
        <v>4</v>
      </c>
      <c r="D35" s="19">
        <v>4</v>
      </c>
      <c r="E35" s="19">
        <v>4</v>
      </c>
      <c r="F35" s="90"/>
      <c r="G35" s="61"/>
    </row>
    <row r="36" spans="1:7" ht="68.25" customHeight="1" thickBot="1" x14ac:dyDescent="0.3">
      <c r="A36" s="18" t="s">
        <v>101</v>
      </c>
      <c r="B36" s="32" t="s">
        <v>64</v>
      </c>
      <c r="C36" s="19">
        <v>3</v>
      </c>
      <c r="D36" s="19">
        <v>3</v>
      </c>
      <c r="E36" s="19">
        <v>4</v>
      </c>
      <c r="F36" s="90"/>
      <c r="G36" s="61"/>
    </row>
    <row r="37" spans="1:7" ht="65.25" customHeight="1" thickBot="1" x14ac:dyDescent="0.3">
      <c r="A37" s="18" t="s">
        <v>102</v>
      </c>
      <c r="B37" s="32" t="s">
        <v>65</v>
      </c>
      <c r="C37" s="19">
        <v>3</v>
      </c>
      <c r="D37" s="19">
        <v>4</v>
      </c>
      <c r="E37" s="19">
        <v>4</v>
      </c>
      <c r="F37" s="90"/>
      <c r="G37" s="61"/>
    </row>
    <row r="38" spans="1:7" ht="57" customHeight="1" thickBot="1" x14ac:dyDescent="0.3">
      <c r="A38" s="18" t="s">
        <v>103</v>
      </c>
      <c r="B38" s="32" t="s">
        <v>66</v>
      </c>
      <c r="C38" s="21">
        <v>4</v>
      </c>
      <c r="D38" s="21">
        <v>4</v>
      </c>
      <c r="E38" s="21">
        <v>4</v>
      </c>
      <c r="F38" s="90"/>
      <c r="G38" s="61"/>
    </row>
    <row r="39" spans="1:7" ht="27.75" customHeight="1" thickBot="1" x14ac:dyDescent="0.3">
      <c r="A39" s="18"/>
      <c r="B39" s="33" t="s">
        <v>39</v>
      </c>
      <c r="C39" s="29">
        <f>SUM(C31:C38)/40</f>
        <v>0.7</v>
      </c>
      <c r="D39" s="44">
        <f t="shared" ref="D39:E39" si="3">SUM(D31:D38)/40</f>
        <v>0.77500000000000002</v>
      </c>
      <c r="E39" s="43">
        <f t="shared" si="3"/>
        <v>0.77500000000000002</v>
      </c>
      <c r="F39" s="91"/>
      <c r="G39" s="62"/>
    </row>
    <row r="40" spans="1:7" ht="16.5" customHeight="1" thickBot="1" x14ac:dyDescent="0.3">
      <c r="A40" s="69" t="s">
        <v>67</v>
      </c>
      <c r="B40" s="70"/>
      <c r="C40" s="70"/>
      <c r="D40" s="70"/>
      <c r="E40" s="70"/>
      <c r="F40" s="70"/>
      <c r="G40" s="71"/>
    </row>
    <row r="41" spans="1:7" ht="84" customHeight="1" thickBot="1" x14ac:dyDescent="0.3">
      <c r="A41" s="14" t="s">
        <v>104</v>
      </c>
      <c r="B41" s="34" t="s">
        <v>68</v>
      </c>
      <c r="C41" s="29">
        <v>4</v>
      </c>
      <c r="D41" s="26">
        <v>4</v>
      </c>
      <c r="E41" s="16">
        <v>4</v>
      </c>
      <c r="F41" s="84">
        <f>SUM(C43:E43)/3*100%</f>
        <v>0.91666666666666663</v>
      </c>
      <c r="G41" s="63"/>
    </row>
    <row r="42" spans="1:7" ht="51.75" customHeight="1" thickBot="1" x14ac:dyDescent="0.3">
      <c r="A42" s="14" t="s">
        <v>105</v>
      </c>
      <c r="B42" s="34" t="s">
        <v>62</v>
      </c>
      <c r="C42" s="35">
        <v>3</v>
      </c>
      <c r="D42" s="21">
        <v>4</v>
      </c>
      <c r="E42" s="17">
        <v>3</v>
      </c>
      <c r="F42" s="85"/>
      <c r="G42" s="61"/>
    </row>
    <row r="43" spans="1:7" ht="27.75" customHeight="1" thickBot="1" x14ac:dyDescent="0.3">
      <c r="A43" s="18"/>
      <c r="B43" s="23" t="s">
        <v>39</v>
      </c>
      <c r="C43" s="43">
        <f>SUM(C41:C42)/8</f>
        <v>0.875</v>
      </c>
      <c r="D43" s="12">
        <f t="shared" ref="D43:E43" si="4">SUM(D41:D42)/8</f>
        <v>1</v>
      </c>
      <c r="E43" s="44">
        <f t="shared" si="4"/>
        <v>0.875</v>
      </c>
      <c r="F43" s="86"/>
      <c r="G43" s="62"/>
    </row>
    <row r="44" spans="1:7" ht="16.5" customHeight="1" thickBot="1" x14ac:dyDescent="0.3">
      <c r="A44" s="75" t="s">
        <v>69</v>
      </c>
      <c r="B44" s="76"/>
      <c r="C44" s="76"/>
      <c r="D44" s="76"/>
      <c r="E44" s="76"/>
      <c r="F44" s="76"/>
      <c r="G44" s="92"/>
    </row>
    <row r="45" spans="1:7" ht="69" customHeight="1" thickBot="1" x14ac:dyDescent="0.3">
      <c r="A45" s="14" t="s">
        <v>106</v>
      </c>
      <c r="B45" s="15" t="s">
        <v>70</v>
      </c>
      <c r="C45" s="19">
        <v>4</v>
      </c>
      <c r="D45" s="19">
        <v>3</v>
      </c>
      <c r="E45" s="20">
        <v>4</v>
      </c>
      <c r="F45" s="85">
        <f>SUM(C49:E49)/3*100%</f>
        <v>0.9375</v>
      </c>
      <c r="G45" s="61"/>
    </row>
    <row r="46" spans="1:7" ht="51.75" customHeight="1" thickBot="1" x14ac:dyDescent="0.3">
      <c r="A46" s="14" t="s">
        <v>107</v>
      </c>
      <c r="B46" s="15" t="s">
        <v>71</v>
      </c>
      <c r="C46" s="19">
        <v>3</v>
      </c>
      <c r="D46" s="19">
        <v>4</v>
      </c>
      <c r="E46" s="20">
        <v>3</v>
      </c>
      <c r="F46" s="85"/>
      <c r="G46" s="61"/>
    </row>
    <row r="47" spans="1:7" ht="53.25" customHeight="1" thickBot="1" x14ac:dyDescent="0.3">
      <c r="A47" s="14" t="s">
        <v>108</v>
      </c>
      <c r="B47" s="15" t="s">
        <v>72</v>
      </c>
      <c r="C47" s="19">
        <v>4</v>
      </c>
      <c r="D47" s="19">
        <v>4</v>
      </c>
      <c r="E47" s="20">
        <v>4</v>
      </c>
      <c r="F47" s="85"/>
      <c r="G47" s="61"/>
    </row>
    <row r="48" spans="1:7" ht="52.5" customHeight="1" thickBot="1" x14ac:dyDescent="0.3">
      <c r="A48" s="14" t="s">
        <v>109</v>
      </c>
      <c r="B48" s="15" t="s">
        <v>73</v>
      </c>
      <c r="C48" s="19">
        <v>4</v>
      </c>
      <c r="D48" s="19">
        <v>4</v>
      </c>
      <c r="E48" s="20">
        <v>4</v>
      </c>
      <c r="F48" s="85"/>
      <c r="G48" s="61"/>
    </row>
    <row r="49" spans="1:11" ht="27.75" customHeight="1" thickBot="1" x14ac:dyDescent="0.3">
      <c r="A49" s="18"/>
      <c r="B49" s="38" t="s">
        <v>39</v>
      </c>
      <c r="C49" s="43">
        <f>SUM(C45:C48)/16</f>
        <v>0.9375</v>
      </c>
      <c r="D49" s="45">
        <f t="shared" ref="D49:E49" si="5">SUM(D45:D48)/16</f>
        <v>0.9375</v>
      </c>
      <c r="E49" s="47">
        <f t="shared" si="5"/>
        <v>0.9375</v>
      </c>
      <c r="F49" s="86"/>
      <c r="G49" s="62"/>
      <c r="K49" s="28"/>
    </row>
    <row r="50" spans="1:11" ht="16.5" thickBot="1" x14ac:dyDescent="0.3">
      <c r="A50" s="64" t="s">
        <v>74</v>
      </c>
      <c r="B50" s="65"/>
      <c r="C50" s="65"/>
      <c r="D50" s="65"/>
      <c r="E50" s="65"/>
      <c r="F50" s="65"/>
      <c r="G50" s="66"/>
    </row>
    <row r="51" spans="1:11" ht="66.75" customHeight="1" thickBot="1" x14ac:dyDescent="0.3">
      <c r="A51" s="14" t="s">
        <v>110</v>
      </c>
      <c r="B51" s="15" t="s">
        <v>75</v>
      </c>
      <c r="C51" s="19">
        <v>4</v>
      </c>
      <c r="D51" s="19">
        <v>4</v>
      </c>
      <c r="E51" s="19">
        <v>4</v>
      </c>
      <c r="F51" s="84">
        <f>SUM(C55:E55)/3*100%</f>
        <v>0.97916666666666663</v>
      </c>
      <c r="G51" s="63"/>
    </row>
    <row r="52" spans="1:11" ht="72" customHeight="1" thickBot="1" x14ac:dyDescent="0.3">
      <c r="A52" s="14" t="s">
        <v>111</v>
      </c>
      <c r="B52" s="15" t="s">
        <v>76</v>
      </c>
      <c r="C52" s="19">
        <v>4</v>
      </c>
      <c r="D52" s="19">
        <v>4</v>
      </c>
      <c r="E52" s="19">
        <v>4</v>
      </c>
      <c r="F52" s="85"/>
      <c r="G52" s="61"/>
    </row>
    <row r="53" spans="1:11" ht="68.25" customHeight="1" thickBot="1" x14ac:dyDescent="0.3">
      <c r="A53" s="14" t="s">
        <v>112</v>
      </c>
      <c r="B53" s="15" t="s">
        <v>77</v>
      </c>
      <c r="C53" s="19">
        <v>4</v>
      </c>
      <c r="D53" s="19">
        <v>4</v>
      </c>
      <c r="E53" s="19">
        <v>3</v>
      </c>
      <c r="F53" s="85"/>
      <c r="G53" s="61"/>
    </row>
    <row r="54" spans="1:11" ht="60" customHeight="1" thickBot="1" x14ac:dyDescent="0.3">
      <c r="A54" s="14" t="s">
        <v>113</v>
      </c>
      <c r="B54" s="22" t="s">
        <v>78</v>
      </c>
      <c r="C54" s="21">
        <v>4</v>
      </c>
      <c r="D54" s="21">
        <v>4</v>
      </c>
      <c r="E54" s="21">
        <v>4</v>
      </c>
      <c r="F54" s="85"/>
      <c r="G54" s="61"/>
    </row>
    <row r="55" spans="1:11" ht="27.75" customHeight="1" thickBot="1" x14ac:dyDescent="0.3">
      <c r="A55" s="18"/>
      <c r="B55" s="30" t="s">
        <v>39</v>
      </c>
      <c r="C55" s="48">
        <f>SUM(C51:C54)/16</f>
        <v>1</v>
      </c>
      <c r="D55" s="16">
        <f t="shared" ref="D55:E55" si="6">SUM(D51:D54)/16</f>
        <v>1</v>
      </c>
      <c r="E55" s="43">
        <f t="shared" si="6"/>
        <v>0.9375</v>
      </c>
      <c r="F55" s="86"/>
      <c r="G55" s="62"/>
    </row>
    <row r="56" spans="1:11" ht="16.5" thickBot="1" x14ac:dyDescent="0.3">
      <c r="A56" s="67" t="s">
        <v>35</v>
      </c>
      <c r="B56" s="68"/>
      <c r="C56" s="39"/>
      <c r="D56" s="39"/>
      <c r="E56" s="40"/>
      <c r="F56" s="46">
        <f>SUM(F6,F13,F18,F24,F31,F41,F45,F51)/8</f>
        <v>0.92847222222222225</v>
      </c>
      <c r="G56" s="27"/>
    </row>
  </sheetData>
  <mergeCells count="30">
    <mergeCell ref="F24:F29"/>
    <mergeCell ref="F31:F39"/>
    <mergeCell ref="F41:F43"/>
    <mergeCell ref="F45:F49"/>
    <mergeCell ref="A44:G44"/>
    <mergeCell ref="A3:A4"/>
    <mergeCell ref="A12:G12"/>
    <mergeCell ref="C3:E3"/>
    <mergeCell ref="F3:F4"/>
    <mergeCell ref="G3:G4"/>
    <mergeCell ref="A5:G5"/>
    <mergeCell ref="F6:F11"/>
    <mergeCell ref="G6:G11"/>
    <mergeCell ref="B3:B4"/>
    <mergeCell ref="G45:G49"/>
    <mergeCell ref="G51:G55"/>
    <mergeCell ref="A50:G50"/>
    <mergeCell ref="A56:B56"/>
    <mergeCell ref="G13:G16"/>
    <mergeCell ref="G18:G22"/>
    <mergeCell ref="G24:G29"/>
    <mergeCell ref="G31:G39"/>
    <mergeCell ref="G41:G43"/>
    <mergeCell ref="A40:G40"/>
    <mergeCell ref="A30:G30"/>
    <mergeCell ref="A23:G23"/>
    <mergeCell ref="A17:G17"/>
    <mergeCell ref="F51:F55"/>
    <mergeCell ref="F13:F16"/>
    <mergeCell ref="F18:F22"/>
  </mergeCells>
  <pageMargins left="0.7" right="0.7" top="0.75" bottom="0.75" header="0.3" footer="0.3"/>
  <pageSetup scale="10" fitToWidth="0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4" sqref="C14"/>
    </sheetView>
  </sheetViews>
  <sheetFormatPr defaultRowHeight="15" x14ac:dyDescent="0.25"/>
  <cols>
    <col min="1" max="2" width="15.5703125" customWidth="1"/>
    <col min="3" max="3" width="14.85546875" customWidth="1"/>
  </cols>
  <sheetData>
    <row r="1" spans="1:3" ht="32.25" thickBot="1" x14ac:dyDescent="0.3">
      <c r="A1" s="49" t="s">
        <v>36</v>
      </c>
      <c r="B1" s="49" t="s">
        <v>37</v>
      </c>
      <c r="C1" s="49" t="s">
        <v>38</v>
      </c>
    </row>
    <row r="2" spans="1:3" ht="15.75" x14ac:dyDescent="0.25">
      <c r="A2" s="50">
        <v>95</v>
      </c>
      <c r="B2" s="50">
        <v>95</v>
      </c>
      <c r="C2" s="50">
        <v>90</v>
      </c>
    </row>
    <row r="3" spans="1:3" ht="15.75" x14ac:dyDescent="0.25">
      <c r="A3" s="51">
        <v>92</v>
      </c>
      <c r="B3" s="51">
        <v>92</v>
      </c>
      <c r="C3" s="51">
        <v>100</v>
      </c>
    </row>
    <row r="4" spans="1:3" ht="15.75" x14ac:dyDescent="0.25">
      <c r="A4" s="51">
        <v>100</v>
      </c>
      <c r="B4" s="51">
        <v>100</v>
      </c>
      <c r="C4" s="51">
        <v>100</v>
      </c>
    </row>
    <row r="5" spans="1:3" ht="15.75" x14ac:dyDescent="0.25">
      <c r="A5" s="51">
        <v>100</v>
      </c>
      <c r="B5" s="51">
        <v>95</v>
      </c>
      <c r="C5" s="51">
        <v>95</v>
      </c>
    </row>
    <row r="6" spans="1:3" ht="15.75" x14ac:dyDescent="0.25">
      <c r="A6" s="51">
        <v>70</v>
      </c>
      <c r="B6" s="51">
        <v>78</v>
      </c>
      <c r="C6" s="51">
        <v>78</v>
      </c>
    </row>
    <row r="7" spans="1:3" ht="15.75" x14ac:dyDescent="0.25">
      <c r="A7" s="51">
        <v>88</v>
      </c>
      <c r="B7" s="51">
        <v>100</v>
      </c>
      <c r="C7" s="51">
        <v>88</v>
      </c>
    </row>
    <row r="8" spans="1:3" ht="15.75" x14ac:dyDescent="0.25">
      <c r="A8" s="51">
        <v>94</v>
      </c>
      <c r="B8" s="51">
        <v>94</v>
      </c>
      <c r="C8" s="51">
        <v>94</v>
      </c>
    </row>
    <row r="9" spans="1:3" ht="16.5" thickBot="1" x14ac:dyDescent="0.3">
      <c r="A9" s="52">
        <v>100</v>
      </c>
      <c r="B9" s="52">
        <v>100</v>
      </c>
      <c r="C9" s="52">
        <v>94</v>
      </c>
    </row>
    <row r="10" spans="1:3" x14ac:dyDescent="0.25">
      <c r="A10" s="104">
        <f>SUM(A2:A9)/8</f>
        <v>92.375</v>
      </c>
      <c r="B10" s="104">
        <f t="shared" ref="B10:C10" si="0">SUM(B2:B9)/8</f>
        <v>94.25</v>
      </c>
      <c r="C10" s="105">
        <f t="shared" si="0"/>
        <v>92.375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1"/>
    </sheetView>
  </sheetViews>
  <sheetFormatPr defaultRowHeight="15" x14ac:dyDescent="0.25"/>
  <cols>
    <col min="1" max="1" width="5.7109375" customWidth="1"/>
    <col min="2" max="2" width="15.42578125" customWidth="1"/>
  </cols>
  <sheetData>
    <row r="1" spans="1:7" ht="15.75" thickBot="1" x14ac:dyDescent="0.3">
      <c r="A1" s="101" t="s">
        <v>114</v>
      </c>
      <c r="B1" s="101" t="s">
        <v>115</v>
      </c>
      <c r="C1" s="103" t="s">
        <v>116</v>
      </c>
      <c r="D1" s="103"/>
      <c r="E1" s="103"/>
      <c r="F1" s="101" t="s">
        <v>117</v>
      </c>
      <c r="G1" s="101" t="s">
        <v>118</v>
      </c>
    </row>
    <row r="2" spans="1:7" ht="29.25" thickBot="1" x14ac:dyDescent="0.3">
      <c r="A2" s="102"/>
      <c r="B2" s="102"/>
      <c r="C2" s="93" t="s">
        <v>36</v>
      </c>
      <c r="D2" s="93" t="s">
        <v>37</v>
      </c>
      <c r="E2" s="93" t="s">
        <v>38</v>
      </c>
      <c r="F2" s="102"/>
      <c r="G2" s="102"/>
    </row>
    <row r="3" spans="1:7" ht="30" x14ac:dyDescent="0.25">
      <c r="A3" s="94" t="s">
        <v>17</v>
      </c>
      <c r="B3" s="94" t="s">
        <v>119</v>
      </c>
      <c r="C3" s="95">
        <v>95</v>
      </c>
      <c r="D3" s="95">
        <v>95</v>
      </c>
      <c r="E3" s="95">
        <v>90</v>
      </c>
      <c r="F3" s="95">
        <v>93</v>
      </c>
      <c r="G3" s="95" t="s">
        <v>120</v>
      </c>
    </row>
    <row r="4" spans="1:7" ht="30" x14ac:dyDescent="0.25">
      <c r="A4" s="96" t="s">
        <v>16</v>
      </c>
      <c r="B4" s="96" t="s">
        <v>121</v>
      </c>
      <c r="C4" s="97">
        <v>92</v>
      </c>
      <c r="D4" s="97">
        <v>92</v>
      </c>
      <c r="E4" s="97">
        <v>100</v>
      </c>
      <c r="F4" s="97">
        <v>94</v>
      </c>
      <c r="G4" s="97" t="s">
        <v>120</v>
      </c>
    </row>
    <row r="5" spans="1:7" ht="45" x14ac:dyDescent="0.25">
      <c r="A5" s="96" t="s">
        <v>18</v>
      </c>
      <c r="B5" s="96" t="s">
        <v>122</v>
      </c>
      <c r="C5" s="97">
        <v>100</v>
      </c>
      <c r="D5" s="97">
        <v>100</v>
      </c>
      <c r="E5" s="97">
        <v>100</v>
      </c>
      <c r="F5" s="97">
        <v>100</v>
      </c>
      <c r="G5" s="97" t="s">
        <v>120</v>
      </c>
    </row>
    <row r="6" spans="1:7" ht="30" x14ac:dyDescent="0.25">
      <c r="A6" s="96" t="s">
        <v>19</v>
      </c>
      <c r="B6" s="96" t="s">
        <v>123</v>
      </c>
      <c r="C6" s="97">
        <v>100</v>
      </c>
      <c r="D6" s="97">
        <v>95</v>
      </c>
      <c r="E6" s="97">
        <v>95</v>
      </c>
      <c r="F6" s="97">
        <v>97</v>
      </c>
      <c r="G6" s="97" t="s">
        <v>120</v>
      </c>
    </row>
    <row r="7" spans="1:7" x14ac:dyDescent="0.25">
      <c r="A7" s="96" t="s">
        <v>20</v>
      </c>
      <c r="B7" s="96" t="s">
        <v>124</v>
      </c>
      <c r="C7" s="97">
        <v>70</v>
      </c>
      <c r="D7" s="97">
        <v>78</v>
      </c>
      <c r="E7" s="97">
        <v>78</v>
      </c>
      <c r="F7" s="97">
        <v>75</v>
      </c>
      <c r="G7" s="97" t="s">
        <v>34</v>
      </c>
    </row>
    <row r="8" spans="1:7" ht="30" x14ac:dyDescent="0.25">
      <c r="A8" s="96" t="s">
        <v>21</v>
      </c>
      <c r="B8" s="96" t="s">
        <v>125</v>
      </c>
      <c r="C8" s="97">
        <v>88</v>
      </c>
      <c r="D8" s="97">
        <v>100</v>
      </c>
      <c r="E8" s="97">
        <v>88</v>
      </c>
      <c r="F8" s="97">
        <v>92</v>
      </c>
      <c r="G8" s="97" t="s">
        <v>120</v>
      </c>
    </row>
    <row r="9" spans="1:7" ht="30" x14ac:dyDescent="0.25">
      <c r="A9" s="96" t="s">
        <v>22</v>
      </c>
      <c r="B9" s="96" t="s">
        <v>126</v>
      </c>
      <c r="C9" s="97">
        <v>94</v>
      </c>
      <c r="D9" s="97">
        <v>94</v>
      </c>
      <c r="E9" s="97">
        <v>94</v>
      </c>
      <c r="F9" s="97">
        <v>94</v>
      </c>
      <c r="G9" s="97" t="s">
        <v>120</v>
      </c>
    </row>
    <row r="10" spans="1:7" ht="30.75" thickBot="1" x14ac:dyDescent="0.3">
      <c r="A10" s="98" t="s">
        <v>23</v>
      </c>
      <c r="B10" s="98" t="s">
        <v>127</v>
      </c>
      <c r="C10" s="99">
        <v>100</v>
      </c>
      <c r="D10" s="99">
        <v>100</v>
      </c>
      <c r="E10" s="99">
        <v>94</v>
      </c>
      <c r="F10" s="99">
        <v>93</v>
      </c>
      <c r="G10" s="99" t="s">
        <v>120</v>
      </c>
    </row>
    <row r="11" spans="1:7" ht="29.25" thickBot="1" x14ac:dyDescent="0.3">
      <c r="A11" s="103" t="s">
        <v>128</v>
      </c>
      <c r="B11" s="103"/>
      <c r="C11" s="100">
        <v>92</v>
      </c>
      <c r="D11" s="100">
        <v>94</v>
      </c>
      <c r="E11" s="100">
        <v>92</v>
      </c>
      <c r="F11" s="100">
        <v>93</v>
      </c>
      <c r="G11" s="100" t="s">
        <v>120</v>
      </c>
    </row>
  </sheetData>
  <mergeCells count="6">
    <mergeCell ref="A1:A2"/>
    <mergeCell ref="B1:B2"/>
    <mergeCell ref="C1:E1"/>
    <mergeCell ref="F1:F2"/>
    <mergeCell ref="G1:G2"/>
    <mergeCell ref="A11:B1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Sheet5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2021-12-10T02:40:16Z</dcterms:created>
  <dcterms:modified xsi:type="dcterms:W3CDTF">2023-11-09T04:52:49Z</dcterms:modified>
</cp:coreProperties>
</file>