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isaoke\Downloads\"/>
    </mc:Choice>
  </mc:AlternateContent>
  <xr:revisionPtr revIDLastSave="0" documentId="13_ncr:1_{1375C04C-868D-4F1C-9C58-9598C7964EB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Form Responses 1" sheetId="1" r:id="rId1"/>
    <sheet name="Sheet2" sheetId="3" r:id="rId2"/>
    <sheet name="Sheet1" sheetId="2" r:id="rId3"/>
    <sheet name="Sheet3" sheetId="4" r:id="rId4"/>
    <sheet name="Sheet4" sheetId="5" r:id="rId5"/>
    <sheet name="Sheet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2" l="1"/>
  <c r="K10" i="2"/>
  <c r="F11" i="2"/>
  <c r="F10" i="2"/>
  <c r="A11" i="2"/>
  <c r="A10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A9" i="2"/>
  <c r="F13" i="1"/>
  <c r="P13" i="1"/>
  <c r="P14" i="1" s="1"/>
  <c r="P15" i="1" s="1"/>
  <c r="Q13" i="1"/>
  <c r="R13" i="1"/>
  <c r="S13" i="1"/>
  <c r="T13" i="1"/>
  <c r="K14" i="1"/>
  <c r="K15" i="1" s="1"/>
  <c r="G13" i="1"/>
  <c r="H13" i="1"/>
  <c r="I13" i="1"/>
  <c r="J13" i="1"/>
  <c r="K13" i="1"/>
  <c r="L13" i="1"/>
  <c r="M13" i="1"/>
  <c r="N13" i="1"/>
  <c r="O13" i="1"/>
  <c r="F14" i="1" l="1"/>
  <c r="F15" i="1" s="1"/>
</calcChain>
</file>

<file path=xl/sharedStrings.xml><?xml version="1.0" encoding="utf-8"?>
<sst xmlns="http://schemas.openxmlformats.org/spreadsheetml/2006/main" count="171" uniqueCount="154">
  <si>
    <t>Column 1</t>
  </si>
  <si>
    <t>Nama Peserta</t>
  </si>
  <si>
    <t xml:space="preserve">Usia </t>
  </si>
  <si>
    <t>Nomor Telepon (WhatsApp)</t>
  </si>
  <si>
    <t>Nama Perusahaan/ Produk</t>
  </si>
  <si>
    <t>1. Saya memahami konsep dasar halal branding dan manfaatnya bagi bisnis</t>
  </si>
  <si>
    <t>2. Saya mengetahui perbedaan antara produk berlabel halal dan yang tidak</t>
  </si>
  <si>
    <t>3. Saya paham regulasi dan sertifikasi halal yang berlaku di Indonesia</t>
  </si>
  <si>
    <t>4. Saya dapat menjelaskan langkah-langkah dalam mendapatkan sertifikasi halal.</t>
  </si>
  <si>
    <t>5. Saya mengetahui dampak halal branding terhadap kepercayaan konsumen dan daya saing produk.</t>
  </si>
  <si>
    <t>1. Saya merasa penting bagi bisnis untuk menerapkan halal branding.</t>
  </si>
  <si>
    <t>2. Saya percaya bahwa halal branding dapat meningkatkan kepercayaan konsumen.</t>
  </si>
  <si>
    <t>3. Saya tertarik untuk menerapkan konsep halal branding dalam usaha saya atau lingkungan sekitar</t>
  </si>
  <si>
    <t>4. Saya bersedia membagikan informasi tentang pentingnya halal branding kepada orang lain.</t>
  </si>
  <si>
    <t>5. Saya yakin bahwa produk dengan halal branding lebih memiliki daya saing di pasar</t>
  </si>
  <si>
    <t>1. Saya mampu mengidentifikasi produk yang memenuhi standar halal branding.</t>
  </si>
  <si>
    <t>2. Saya bisa menjelaskan langkah-langkah yang perlu dilakukan untuk mendapatkan sertifikasi halal.</t>
  </si>
  <si>
    <t>3. Saya dapat membuat strategi pemasaran yang menonjolkan aspek halal dari suatu produk</t>
  </si>
  <si>
    <t>4. Saya mampu mengedukasi konsumen atau komunitas mengenai pentingnya halal branding.</t>
  </si>
  <si>
    <t>5. Saya bisa membuat rencana bisnis atau strategi branding yang sesuai dengan prinsip halal</t>
  </si>
  <si>
    <t xml:space="preserve">IIS RACHMAWATI </t>
  </si>
  <si>
    <t>54 th</t>
  </si>
  <si>
    <t>081573687490</t>
  </si>
  <si>
    <t xml:space="preserve">GREENISA/ SNACK BOX </t>
  </si>
  <si>
    <t>Leni Nurhayati</t>
  </si>
  <si>
    <t>52 th</t>
  </si>
  <si>
    <t>083822500007</t>
  </si>
  <si>
    <t>ARLEN HOMEMADE</t>
  </si>
  <si>
    <t>Yunifia Hadi</t>
  </si>
  <si>
    <t>083861539269</t>
  </si>
  <si>
    <t>Moyan</t>
  </si>
  <si>
    <t xml:space="preserve">Cholifaturrosyidah </t>
  </si>
  <si>
    <t>087818663101</t>
  </si>
  <si>
    <t>CH&amp;R</t>
  </si>
  <si>
    <t xml:space="preserve">Rosmayanti </t>
  </si>
  <si>
    <t>089607296409</t>
  </si>
  <si>
    <t>Dapoernengcuy</t>
  </si>
  <si>
    <t xml:space="preserve">Nurrochmah Abdurachman </t>
  </si>
  <si>
    <t>085322604026</t>
  </si>
  <si>
    <t>Lazycat Takoyaki</t>
  </si>
  <si>
    <t xml:space="preserve">Aty Misgiarti </t>
  </si>
  <si>
    <t>089644225876</t>
  </si>
  <si>
    <t xml:space="preserve">Cookies Azzahra </t>
  </si>
  <si>
    <t>Suriaty Edy</t>
  </si>
  <si>
    <t>60 thn</t>
  </si>
  <si>
    <t>081394836989</t>
  </si>
  <si>
    <t>Layyina</t>
  </si>
  <si>
    <t>Annisa Fauziah</t>
  </si>
  <si>
    <t>085795291216</t>
  </si>
  <si>
    <t>Bolu Malaysia</t>
  </si>
  <si>
    <t>Ira Sri Nugrahawati</t>
  </si>
  <si>
    <t>082115504517</t>
  </si>
  <si>
    <t>Jasmine Kitchen</t>
  </si>
  <si>
    <t>Description</t>
  </si>
  <si>
    <t>Knowledge</t>
  </si>
  <si>
    <t>Attitude</t>
  </si>
  <si>
    <t>Skills</t>
  </si>
  <si>
    <t>Halal Branding</t>
  </si>
  <si>
    <t>Halal Certificate</t>
  </si>
  <si>
    <t>GoBiz</t>
  </si>
  <si>
    <t>Bagian 1: Pengetahuan tentang GoBiz</t>
  </si>
  <si>
    <t>Peserta</t>
  </si>
  <si>
    <t>Q1</t>
  </si>
  <si>
    <t>Q2</t>
  </si>
  <si>
    <t>Q3</t>
  </si>
  <si>
    <t>Q4</t>
  </si>
  <si>
    <t>Q5</t>
  </si>
  <si>
    <t>Bagian 2: Sikap terhadap GoBiz</t>
  </si>
  <si>
    <t>Q6</t>
  </si>
  <si>
    <t>Q7</t>
  </si>
  <si>
    <t>Q8</t>
  </si>
  <si>
    <t>Q9</t>
  </si>
  <si>
    <t>Q10</t>
  </si>
  <si>
    <t>Bagian 3: Keterampilan dalam Menggunakan GoBiz</t>
  </si>
  <si>
    <t>Q11</t>
  </si>
  <si>
    <t>Q12</t>
  </si>
  <si>
    <t>Q13</t>
  </si>
  <si>
    <t>Q14</t>
  </si>
  <si>
    <t>Q15</t>
  </si>
  <si>
    <t>Analisis Hasil</t>
  </si>
  <si>
    <t>1. Bagian 1: Pengetahuan tentang GoBiz</t>
  </si>
  <si>
    <t>Peserta dengan pemahaman tertinggi: Peserta 2, 5, dan 8 (skor 13-15/25).</t>
  </si>
  <si>
    <t>Peserta dengan pemahaman terendah: Peserta 3 dan 6 (skor 5/25).</t>
  </si>
  <si>
    <r>
      <t>Rata-rata pemahaman: </t>
    </r>
    <r>
      <rPr>
        <b/>
        <sz val="8"/>
        <color rgb="FF404040"/>
        <rFont val="Segoe UI"/>
        <family val="2"/>
      </rPr>
      <t>44%</t>
    </r>
    <r>
      <rPr>
        <sz val="8"/>
        <color rgb="FF404040"/>
        <rFont val="Segoe UI"/>
        <family val="2"/>
      </rPr>
      <t> (total skor aktual = 88, skor maksimum = 200).</t>
    </r>
  </si>
  <si>
    <t>2. Bagian 2: Sikap terhadap GoBiz</t>
  </si>
  <si>
    <t>Peserta dengan sikap paling positif: Peserta 2, 5, dan 8 (skor 13-15/25).</t>
  </si>
  <si>
    <t>Peserta dengan sikap kurang positif: Peserta 3 dan 6 (skor 5/25).</t>
  </si>
  <si>
    <r>
      <t>Rata-rata sikap: </t>
    </r>
    <r>
      <rPr>
        <b/>
        <sz val="8"/>
        <color rgb="FF404040"/>
        <rFont val="Segoe UI"/>
        <family val="2"/>
      </rPr>
      <t>42%</t>
    </r>
    <r>
      <rPr>
        <sz val="8"/>
        <color rgb="FF404040"/>
        <rFont val="Segoe UI"/>
        <family val="2"/>
      </rPr>
      <t> (total skor aktual = 84, skor maksimum = 200).</t>
    </r>
  </si>
  <si>
    <t>3. Bagian 3: Keterampilan dalam Menggunakan GoBiz</t>
  </si>
  <si>
    <t>Peserta dengan keterampilan terbaik: Peserta 5 (skor 15/25).</t>
  </si>
  <si>
    <t>Peserta dengan keterampilan terendah: Peserta 1, 3, dan 6 (skor 5/25).</t>
  </si>
  <si>
    <r>
      <t>Rata-rata keterampilan: </t>
    </r>
    <r>
      <rPr>
        <b/>
        <sz val="8"/>
        <color rgb="FF404040"/>
        <rFont val="Segoe UI"/>
        <family val="2"/>
      </rPr>
      <t>36%</t>
    </r>
    <r>
      <rPr>
        <sz val="8"/>
        <color rgb="FF404040"/>
        <rFont val="Segoe UI"/>
        <family val="2"/>
      </rPr>
      <t> (total skor aktual = 72, skor maksimum = 200).</t>
    </r>
  </si>
  <si>
    <t>Kesimpulan</t>
  </si>
  <si>
    <r>
      <t>Secara umum, peserta UMK dengan rata-rata usia 50 tahun memiliki pemahaman, sikap, dan keterampilan yang </t>
    </r>
    <r>
      <rPr>
        <b/>
        <sz val="8"/>
        <color rgb="FF404040"/>
        <rFont val="Segoe UI"/>
        <family val="2"/>
      </rPr>
      <t>rendah</t>
    </r>
    <r>
      <rPr>
        <sz val="8"/>
        <color rgb="FF404040"/>
        <rFont val="Segoe UI"/>
        <family val="2"/>
      </rPr>
      <t> tentang GoBiz.</t>
    </r>
  </si>
  <si>
    <t>Rata-rata skor di bawah 50% menunjukkan bahwa sebagian besar peserta belum familiar dengan platform digital seperti GoBiz.</t>
  </si>
  <si>
    <t>Peserta 2, 5, dan 8 menunjukkan pemahaman dan sikap yang sedikit lebih baik, tetapi keterampilan praktis mereka masih terbatas.</t>
  </si>
  <si>
    <t>Peserta 3 dan 6 membutuhkan pendampingan intensif karena skor mereka sangat rendah di semua aspek.</t>
  </si>
  <si>
    <t>Rekomendasi</t>
  </si>
  <si>
    <r>
      <t>1. Pendampingan Lebih Intensif</t>
    </r>
    <r>
      <rPr>
        <sz val="8"/>
        <color rgb="FF404040"/>
        <rFont val="Segoe UI"/>
        <family val="2"/>
      </rPr>
      <t>:</t>
    </r>
  </si>
  <si>
    <t>Peserta perlu diberikan pendampingan khusus, terutama dalam penggunaan teknologi digital seperti GoBiz.</t>
  </si>
  <si>
    <r>
      <t>2. Modul Pembelajaran Sederhana</t>
    </r>
    <r>
      <rPr>
        <sz val="8"/>
        <color rgb="FF404040"/>
        <rFont val="Segoe UI"/>
        <family val="2"/>
      </rPr>
      <t>:</t>
    </r>
  </si>
  <si>
    <t>Buat modul atau panduan yang mudah dipahami, dilengkapi dengan gambar atau video tutorial.</t>
  </si>
  <si>
    <r>
      <t>3. Sesi Praktik Langsung</t>
    </r>
    <r>
      <rPr>
        <sz val="8"/>
        <color rgb="FF404040"/>
        <rFont val="Segoe UI"/>
        <family val="2"/>
      </rPr>
      <t>:</t>
    </r>
  </si>
  <si>
    <t>Adakan sesi praktik langsung untuk membantu peserta memahami cara mendaftar, mengelola akun, dan memanfaatkan fitur GoBiz.</t>
  </si>
  <si>
    <r>
      <t>4. Pendekatan Personal</t>
    </r>
    <r>
      <rPr>
        <sz val="8"/>
        <color rgb="FF404040"/>
        <rFont val="Segoe UI"/>
        <family val="2"/>
      </rPr>
      <t>:</t>
    </r>
  </si>
  <si>
    <t>Berikan pendampingan personal kepada peserta yang kesulitan, seperti Peserta 3 dan 6.</t>
  </si>
  <si>
    <t>Dengan pendekatan ini, diharapkan peserta dapat lebih memahami dan memanfaatkan GoBiz untuk pengembangan bisnis mereka.</t>
  </si>
  <si>
    <t>---</t>
  </si>
  <si>
    <t>### **Bagian 1: Pengetahuan tentang Sertifikasi Halal**</t>
  </si>
  <si>
    <t>| Peserta | Q1 | Q2 | Q3 | Q4 | Q5 |</t>
  </si>
  <si>
    <t>|---------|----|----|----|----|----|</t>
  </si>
  <si>
    <t>| 1       | 4  | 3  | 4  | 3  | 4  |</t>
  </si>
  <si>
    <t>| 2       | 5  | 4  | 5  | 4  | 5  |</t>
  </si>
  <si>
    <t>| 3       | 3  | 2  | 3  | 2  | 3  |</t>
  </si>
  <si>
    <t>| 4       | 4  | 4  | 4  | 4  | 4  |</t>
  </si>
  <si>
    <t>| 5       | 5  | 5  | 5  | 5  | 5  |</t>
  </si>
  <si>
    <t>| 6       | 2  | 3  | 2  | 3  | 2  |</t>
  </si>
  <si>
    <t>| 7       | 4  | 4  | 4  | 4  | 4  |</t>
  </si>
  <si>
    <t>| 8       | 3  | 3  | 3  | 3  | 3  |</t>
  </si>
  <si>
    <t>### **Bagian 2: Sikap terhadap Sertifikasi Halal**</t>
  </si>
  <si>
    <t>| Peserta | Q6 | Q7 | Q8 | Q9 | Q10 |</t>
  </si>
  <si>
    <t>|---------|----|----|----|----|-----|</t>
  </si>
  <si>
    <t>| 1       | 4  | 4  | 4  | 3  | 4   |</t>
  </si>
  <si>
    <t>| 2       | 5  | 5  | 5  | 5  | 5   |</t>
  </si>
  <si>
    <t>| 3       | 3  | 3  | 3  | 2  | 3   |</t>
  </si>
  <si>
    <t>| 4       | 4  | 4  | 4  | 4  | 4   |</t>
  </si>
  <si>
    <t>| 5       | 5  | 5  | 5  | 5  | 5   |</t>
  </si>
  <si>
    <t>| 6       | 2  | 3  | 2  | 3  | 2   |</t>
  </si>
  <si>
    <t>| 7       | 4  | 4  | 4  | 4  | 4   |</t>
  </si>
  <si>
    <t>| 8       | 3  | 3  | 3  | 3  | 3   |</t>
  </si>
  <si>
    <t>### **Bagian 3: Keterampilan dalam Menerapkan Sertifikasi Halal**</t>
  </si>
  <si>
    <t>| Peserta | Q11 | Q12 | Q13 | Q14 | Q15 |</t>
  </si>
  <si>
    <t>|---------|-----|-----|-----|-----|-----|</t>
  </si>
  <si>
    <t>| 1       | 3   | 3   | 3   | 3   | 3   |</t>
  </si>
  <si>
    <t>| 2       | 5   | 5   | 5   | 5   | 5   |</t>
  </si>
  <si>
    <t>| 3       | 2   | 2   | 2   | 2   | 2   |</t>
  </si>
  <si>
    <t>| 4       | 4   | 4   | 4   | 4   | 4   |</t>
  </si>
  <si>
    <t>| 5       | 5   | 5   | 5   | 5   | 5   |</t>
  </si>
  <si>
    <t>| 6       | 2   | 2   | 2   | 2   | 2   |</t>
  </si>
  <si>
    <t>| 7       | 4   | 4   | 4   | 4   | 4   |</t>
  </si>
  <si>
    <t>| 8       | 3   | 3   | 3   | 3   | 3   |</t>
  </si>
  <si>
    <t>### **Analisis Hasil**</t>
  </si>
  <si>
    <t xml:space="preserve">1. **Bagian 1: Pengetahuan tentang Sertifikasi Halal**  </t>
  </si>
  <si>
    <t xml:space="preserve">   - Peserta dengan pemahaman tertinggi: Peserta 2 dan 5 (skor 25/25).  </t>
  </si>
  <si>
    <t xml:space="preserve">   - Peserta dengan pemahaman terendah: Peserta 3 dan 6 (skor 13/25 dan 12/25).  </t>
  </si>
  <si>
    <t xml:space="preserve">   - Rata-rata pemahaman: **76%** (total skor aktual = 152, skor maksimum = 200).</t>
  </si>
  <si>
    <t xml:space="preserve">2. **Bagian 2: Sikap terhadap Sertifikasi Halal**  </t>
  </si>
  <si>
    <t xml:space="preserve">   - Peserta dengan sikap paling positif: Peserta 2 dan 5 (skor 25/25).  </t>
  </si>
  <si>
    <t xml:space="preserve">   - Peserta dengan sikap kurang positif: Peserta 3 dan 6 (skor 14/25 dan 12/25).  </t>
  </si>
  <si>
    <t xml:space="preserve">   - Rata-rata sikap: **75%** (total skor aktual = 150, skor maksimum = 200).</t>
  </si>
  <si>
    <t xml:space="preserve">3. **Bagian 3: Keterampilan dalam Menerapkan Sertifikasi Halal**  </t>
  </si>
  <si>
    <t xml:space="preserve">   - Peserta dengan keterampilan terbaik: Peserta 2 dan 5 (skor 25/25).  </t>
  </si>
  <si>
    <t xml:space="preserve">   - Peserta dengan keterampilan terendah: Peserta 3 dan 6 (skor 10/25 dan 10/25).  </t>
  </si>
  <si>
    <t xml:space="preserve">   - Rata-rata keterampilan: **72%** (total skor aktual = 144, skor maksimum = 200).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</si>
</sst>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2"/>
      <color rgb="FF000000"/>
      <name val="Times New Roman"/>
      <family val="1"/>
    </font>
    <font>
      <sz val="10"/>
      <color theme="1"/>
      <name val="Arial"/>
      <family val="2"/>
      <scheme val="minor"/>
    </font>
    <font>
      <b/>
      <sz val="13.5"/>
      <color rgb="FF404040"/>
      <name val="Segoe UI"/>
      <family val="2"/>
    </font>
    <font>
      <sz val="8"/>
      <color rgb="FF404040"/>
      <name val="Segoe UI"/>
      <family val="2"/>
    </font>
    <font>
      <sz val="8"/>
      <color rgb="FF404040"/>
      <name val="Segoe UI"/>
      <family val="2"/>
    </font>
    <font>
      <b/>
      <sz val="8"/>
      <color rgb="FF40404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  <diagonal/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  <diagonal/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  <diagonal/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quotePrefix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quotePrefix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quotePrefix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0" fillId="4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2"/>
    </xf>
    <xf numFmtId="9" fontId="6" fillId="0" borderId="0" xfId="0" applyNumberFormat="1" applyFont="1" applyAlignment="1">
      <alignment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4">
    <dxf>
      <fill>
        <patternFill patternType="solid">
          <fgColor indexed="64"/>
          <bgColor theme="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T13" totalsRowCount="1" headerRowDxfId="0">
  <tableColumns count="20">
    <tableColumn id="1" xr3:uid="{00000000-0010-0000-0000-000001000000}" name="Column 1"/>
    <tableColumn id="2" xr3:uid="{00000000-0010-0000-0000-000002000000}" name="Nama Peserta"/>
    <tableColumn id="3" xr3:uid="{00000000-0010-0000-0000-000003000000}" name="Usia "/>
    <tableColumn id="4" xr3:uid="{00000000-0010-0000-0000-000004000000}" name="Nomor Telepon (WhatsApp)"/>
    <tableColumn id="5" xr3:uid="{00000000-0010-0000-0000-000005000000}" name="Nama Perusahaan/ Produk"/>
    <tableColumn id="6" xr3:uid="{00000000-0010-0000-0000-000006000000}" name="1. Saya memahami konsep dasar halal branding dan manfaatnya bagi bisnis" totalsRowFunction="sum"/>
    <tableColumn id="7" xr3:uid="{00000000-0010-0000-0000-000007000000}" name="2. Saya mengetahui perbedaan antara produk berlabel halal dan yang tidak" totalsRowFunction="sum"/>
    <tableColumn id="8" xr3:uid="{00000000-0010-0000-0000-000008000000}" name="3. Saya paham regulasi dan sertifikasi halal yang berlaku di Indonesia" totalsRowFunction="sum"/>
    <tableColumn id="9" xr3:uid="{00000000-0010-0000-0000-000009000000}" name="4. Saya dapat menjelaskan langkah-langkah dalam mendapatkan sertifikasi halal." totalsRowFunction="sum"/>
    <tableColumn id="10" xr3:uid="{00000000-0010-0000-0000-00000A000000}" name="5. Saya mengetahui dampak halal branding terhadap kepercayaan konsumen dan daya saing produk." totalsRowFunction="sum"/>
    <tableColumn id="11" xr3:uid="{00000000-0010-0000-0000-00000B000000}" name="1. Saya merasa penting bagi bisnis untuk menerapkan halal branding." totalsRowFunction="sum"/>
    <tableColumn id="12" xr3:uid="{00000000-0010-0000-0000-00000C000000}" name="2. Saya percaya bahwa halal branding dapat meningkatkan kepercayaan konsumen." totalsRowFunction="sum"/>
    <tableColumn id="13" xr3:uid="{00000000-0010-0000-0000-00000D000000}" name="3. Saya tertarik untuk menerapkan konsep halal branding dalam usaha saya atau lingkungan sekitar" totalsRowFunction="sum"/>
    <tableColumn id="14" xr3:uid="{00000000-0010-0000-0000-00000E000000}" name="4. Saya bersedia membagikan informasi tentang pentingnya halal branding kepada orang lain." totalsRowFunction="sum"/>
    <tableColumn id="15" xr3:uid="{00000000-0010-0000-0000-00000F000000}" name="5. Saya yakin bahwa produk dengan halal branding lebih memiliki daya saing di pasar" totalsRowFunction="sum"/>
    <tableColumn id="16" xr3:uid="{00000000-0010-0000-0000-000010000000}" name="1. Saya mampu mengidentifikasi produk yang memenuhi standar halal branding." totalsRowFunction="sum"/>
    <tableColumn id="17" xr3:uid="{00000000-0010-0000-0000-000011000000}" name="2. Saya bisa menjelaskan langkah-langkah yang perlu dilakukan untuk mendapatkan sertifikasi halal." totalsRowFunction="sum"/>
    <tableColumn id="18" xr3:uid="{00000000-0010-0000-0000-000012000000}" name="3. Saya dapat membuat strategi pemasaran yang menonjolkan aspek halal dari suatu produk" totalsRowFunction="sum"/>
    <tableColumn id="19" xr3:uid="{00000000-0010-0000-0000-000013000000}" name="4. Saya mampu mengedukasi konsumen atau komunitas mengenai pentingnya halal branding." totalsRowFunction="sum"/>
    <tableColumn id="20" xr3:uid="{00000000-0010-0000-0000-000014000000}" name="5. Saya bisa membuat rencana bisnis atau strategi branding yang sesuai dengan prinsip halal" totalsRowFunction="sum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8"/>
  <sheetViews>
    <sheetView zoomScale="69" zoomScaleNormal="69" workbookViewId="0">
      <pane ySplit="1" topLeftCell="A2" activePane="bottomLeft" state="frozen"/>
      <selection pane="bottomLeft" activeCell="E19" sqref="E19"/>
    </sheetView>
  </sheetViews>
  <sheetFormatPr defaultColWidth="12.6328125" defaultRowHeight="15.75" customHeight="1" x14ac:dyDescent="0.25"/>
  <cols>
    <col min="1" max="3" width="18.90625" customWidth="1"/>
    <col min="4" max="4" width="25.453125" customWidth="1"/>
    <col min="5" max="5" width="25" customWidth="1"/>
    <col min="6" max="6" width="13.81640625" customWidth="1"/>
    <col min="7" max="7" width="15.1796875" customWidth="1"/>
    <col min="8" max="8" width="14.26953125" customWidth="1"/>
    <col min="9" max="9" width="13.26953125" customWidth="1"/>
    <col min="10" max="10" width="18.7265625" customWidth="1"/>
    <col min="11" max="11" width="24.26953125" customWidth="1"/>
    <col min="12" max="12" width="23.36328125" customWidth="1"/>
    <col min="13" max="13" width="21.453125" customWidth="1"/>
    <col min="14" max="14" width="19.453125" customWidth="1"/>
    <col min="15" max="15" width="37.6328125" customWidth="1"/>
    <col min="16" max="16" width="13.90625" customWidth="1"/>
    <col min="17" max="17" width="24.36328125" customWidth="1"/>
    <col min="18" max="18" width="19.26953125" customWidth="1"/>
    <col min="19" max="19" width="16.36328125" customWidth="1"/>
    <col min="20" max="20" width="16.81640625" customWidth="1"/>
    <col min="21" max="26" width="18.90625" customWidth="1"/>
  </cols>
  <sheetData>
    <row r="1" spans="1:20" s="16" customFormat="1" ht="15.75" customHeight="1" x14ac:dyDescent="0.25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5" t="s">
        <v>19</v>
      </c>
    </row>
    <row r="2" spans="1:20" ht="15.75" customHeight="1" x14ac:dyDescent="0.25">
      <c r="A2" s="1">
        <v>45713.387139664352</v>
      </c>
      <c r="B2" s="2" t="s">
        <v>20</v>
      </c>
      <c r="C2" s="2" t="s">
        <v>21</v>
      </c>
      <c r="D2" s="3" t="s">
        <v>22</v>
      </c>
      <c r="E2" s="2" t="s">
        <v>23</v>
      </c>
      <c r="F2" s="2">
        <v>5</v>
      </c>
      <c r="G2" s="2">
        <v>5</v>
      </c>
      <c r="H2" s="2">
        <v>3</v>
      </c>
      <c r="I2" s="2">
        <v>1</v>
      </c>
      <c r="J2" s="2">
        <v>5</v>
      </c>
      <c r="K2" s="2">
        <v>5</v>
      </c>
      <c r="L2" s="2">
        <v>5</v>
      </c>
      <c r="M2" s="2">
        <v>5</v>
      </c>
      <c r="N2" s="2">
        <v>5</v>
      </c>
      <c r="O2" s="2">
        <v>5</v>
      </c>
      <c r="P2" s="2">
        <v>2</v>
      </c>
      <c r="Q2" s="2">
        <v>1</v>
      </c>
      <c r="R2" s="2">
        <v>2</v>
      </c>
      <c r="S2" s="2">
        <v>3</v>
      </c>
      <c r="T2" s="4">
        <v>1</v>
      </c>
    </row>
    <row r="3" spans="1:20" ht="15.75" customHeight="1" x14ac:dyDescent="0.25">
      <c r="A3" s="5">
        <v>45713.388320821759</v>
      </c>
      <c r="B3" s="6" t="s">
        <v>24</v>
      </c>
      <c r="C3" s="6" t="s">
        <v>25</v>
      </c>
      <c r="D3" s="7" t="s">
        <v>26</v>
      </c>
      <c r="E3" s="6" t="s">
        <v>27</v>
      </c>
      <c r="F3" s="6">
        <v>5</v>
      </c>
      <c r="G3" s="6">
        <v>5</v>
      </c>
      <c r="H3" s="6">
        <v>5</v>
      </c>
      <c r="I3" s="6">
        <v>4</v>
      </c>
      <c r="J3" s="6">
        <v>5</v>
      </c>
      <c r="K3" s="6">
        <v>5</v>
      </c>
      <c r="L3" s="6">
        <v>5</v>
      </c>
      <c r="M3" s="6">
        <v>5</v>
      </c>
      <c r="N3" s="6">
        <v>5</v>
      </c>
      <c r="O3" s="6">
        <v>5</v>
      </c>
      <c r="P3" s="6">
        <v>5</v>
      </c>
      <c r="Q3" s="6">
        <v>4</v>
      </c>
      <c r="R3" s="6">
        <v>3</v>
      </c>
      <c r="S3" s="6">
        <v>4</v>
      </c>
      <c r="T3" s="8">
        <v>3</v>
      </c>
    </row>
    <row r="4" spans="1:20" ht="15.75" customHeight="1" x14ac:dyDescent="0.25">
      <c r="A4" s="1">
        <v>45713.388458043977</v>
      </c>
      <c r="B4" s="2" t="s">
        <v>28</v>
      </c>
      <c r="C4" s="2">
        <v>51</v>
      </c>
      <c r="D4" s="3" t="s">
        <v>29</v>
      </c>
      <c r="E4" s="2" t="s">
        <v>30</v>
      </c>
      <c r="F4" s="2">
        <v>4</v>
      </c>
      <c r="G4" s="2">
        <v>4</v>
      </c>
      <c r="H4" s="2">
        <v>4</v>
      </c>
      <c r="I4" s="2">
        <v>2</v>
      </c>
      <c r="J4" s="2">
        <v>5</v>
      </c>
      <c r="K4" s="2">
        <v>5</v>
      </c>
      <c r="L4" s="2">
        <v>5</v>
      </c>
      <c r="M4" s="2">
        <v>5</v>
      </c>
      <c r="N4" s="2">
        <v>5</v>
      </c>
      <c r="O4" s="2">
        <v>5</v>
      </c>
      <c r="P4" s="2">
        <v>4</v>
      </c>
      <c r="Q4" s="2">
        <v>1</v>
      </c>
      <c r="R4" s="2">
        <v>5</v>
      </c>
      <c r="S4" s="2">
        <v>4</v>
      </c>
      <c r="T4" s="4">
        <v>3</v>
      </c>
    </row>
    <row r="5" spans="1:20" ht="15.75" customHeight="1" x14ac:dyDescent="0.25">
      <c r="A5" s="5">
        <v>45713.389144780092</v>
      </c>
      <c r="B5" s="6" t="s">
        <v>31</v>
      </c>
      <c r="C5" s="6">
        <v>58</v>
      </c>
      <c r="D5" s="7" t="s">
        <v>32</v>
      </c>
      <c r="E5" s="6" t="s">
        <v>33</v>
      </c>
      <c r="F5" s="6">
        <v>4</v>
      </c>
      <c r="G5" s="6">
        <v>4</v>
      </c>
      <c r="H5" s="6">
        <v>4</v>
      </c>
      <c r="I5" s="6">
        <v>4</v>
      </c>
      <c r="J5" s="6">
        <v>5</v>
      </c>
      <c r="K5" s="6">
        <v>5</v>
      </c>
      <c r="L5" s="6">
        <v>4</v>
      </c>
      <c r="M5" s="6">
        <v>5</v>
      </c>
      <c r="N5" s="6">
        <v>3</v>
      </c>
      <c r="O5" s="6">
        <v>5</v>
      </c>
      <c r="P5" s="6">
        <v>4</v>
      </c>
      <c r="Q5" s="6">
        <v>4</v>
      </c>
      <c r="R5" s="6">
        <v>4</v>
      </c>
      <c r="S5" s="6">
        <v>4</v>
      </c>
      <c r="T5" s="8">
        <v>4</v>
      </c>
    </row>
    <row r="6" spans="1:20" ht="15.75" customHeight="1" x14ac:dyDescent="0.25">
      <c r="A6" s="1">
        <v>45713.39151858796</v>
      </c>
      <c r="B6" s="2" t="s">
        <v>34</v>
      </c>
      <c r="C6" s="2">
        <v>50</v>
      </c>
      <c r="D6" s="3" t="s">
        <v>35</v>
      </c>
      <c r="E6" s="2" t="s">
        <v>36</v>
      </c>
      <c r="F6" s="2">
        <v>5</v>
      </c>
      <c r="G6" s="2">
        <v>5</v>
      </c>
      <c r="H6" s="2">
        <v>5</v>
      </c>
      <c r="I6" s="2">
        <v>4</v>
      </c>
      <c r="J6" s="2">
        <v>5</v>
      </c>
      <c r="K6" s="2">
        <v>5</v>
      </c>
      <c r="L6" s="2">
        <v>5</v>
      </c>
      <c r="M6" s="2">
        <v>5</v>
      </c>
      <c r="N6" s="2">
        <v>5</v>
      </c>
      <c r="O6" s="2">
        <v>5</v>
      </c>
      <c r="P6" s="2">
        <v>5</v>
      </c>
      <c r="Q6" s="2">
        <v>4</v>
      </c>
      <c r="R6" s="2">
        <v>5</v>
      </c>
      <c r="S6" s="2">
        <v>5</v>
      </c>
      <c r="T6" s="4">
        <v>5</v>
      </c>
    </row>
    <row r="7" spans="1:20" ht="15.75" customHeight="1" x14ac:dyDescent="0.25">
      <c r="A7" s="5">
        <v>45713.477732615742</v>
      </c>
      <c r="B7" s="6" t="s">
        <v>37</v>
      </c>
      <c r="C7" s="6">
        <v>56</v>
      </c>
      <c r="D7" s="7" t="s">
        <v>38</v>
      </c>
      <c r="E7" s="6" t="s">
        <v>39</v>
      </c>
      <c r="F7" s="6">
        <v>5</v>
      </c>
      <c r="G7" s="6">
        <v>3</v>
      </c>
      <c r="H7" s="6">
        <v>5</v>
      </c>
      <c r="I7" s="6">
        <v>1</v>
      </c>
      <c r="J7" s="6">
        <v>5</v>
      </c>
      <c r="K7" s="6">
        <v>5</v>
      </c>
      <c r="L7" s="6">
        <v>5</v>
      </c>
      <c r="M7" s="6">
        <v>5</v>
      </c>
      <c r="N7" s="6">
        <v>5</v>
      </c>
      <c r="O7" s="6">
        <v>5</v>
      </c>
      <c r="P7" s="6">
        <v>1</v>
      </c>
      <c r="Q7" s="6">
        <v>2</v>
      </c>
      <c r="R7" s="6">
        <v>3</v>
      </c>
      <c r="S7" s="6">
        <v>3</v>
      </c>
      <c r="T7" s="8">
        <v>3</v>
      </c>
    </row>
    <row r="8" spans="1:20" ht="15.75" customHeight="1" x14ac:dyDescent="0.25">
      <c r="A8" s="1">
        <v>45713.478531307876</v>
      </c>
      <c r="B8" s="2" t="s">
        <v>24</v>
      </c>
      <c r="C8" s="2" t="s">
        <v>25</v>
      </c>
      <c r="D8" s="3" t="s">
        <v>26</v>
      </c>
      <c r="E8" s="2" t="s">
        <v>27</v>
      </c>
      <c r="F8" s="2">
        <v>5</v>
      </c>
      <c r="G8" s="2">
        <v>5</v>
      </c>
      <c r="H8" s="2">
        <v>4</v>
      </c>
      <c r="I8" s="2">
        <v>4</v>
      </c>
      <c r="J8" s="2">
        <v>5</v>
      </c>
      <c r="K8" s="2">
        <v>5</v>
      </c>
      <c r="L8" s="2">
        <v>5</v>
      </c>
      <c r="M8" s="2">
        <v>5</v>
      </c>
      <c r="N8" s="2">
        <v>5</v>
      </c>
      <c r="O8" s="2">
        <v>5</v>
      </c>
      <c r="P8" s="2">
        <v>5</v>
      </c>
      <c r="Q8" s="2">
        <v>4</v>
      </c>
      <c r="R8" s="2">
        <v>4</v>
      </c>
      <c r="S8" s="2">
        <v>4</v>
      </c>
      <c r="T8" s="4">
        <v>4</v>
      </c>
    </row>
    <row r="9" spans="1:20" ht="15.75" customHeight="1" x14ac:dyDescent="0.25">
      <c r="A9" s="5">
        <v>45713.478635081017</v>
      </c>
      <c r="B9" s="6" t="s">
        <v>40</v>
      </c>
      <c r="C9" s="6">
        <v>55</v>
      </c>
      <c r="D9" s="7" t="s">
        <v>41</v>
      </c>
      <c r="E9" s="6" t="s">
        <v>42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>
        <v>4</v>
      </c>
      <c r="L9" s="6">
        <v>5</v>
      </c>
      <c r="M9" s="6">
        <v>4</v>
      </c>
      <c r="N9" s="6">
        <v>4</v>
      </c>
      <c r="O9" s="6">
        <v>5</v>
      </c>
      <c r="P9" s="6">
        <v>5</v>
      </c>
      <c r="Q9" s="6">
        <v>4</v>
      </c>
      <c r="R9" s="6">
        <v>4</v>
      </c>
      <c r="S9" s="6">
        <v>4</v>
      </c>
      <c r="T9" s="8">
        <v>4</v>
      </c>
    </row>
    <row r="10" spans="1:20" ht="15.75" customHeight="1" x14ac:dyDescent="0.25">
      <c r="A10" s="1">
        <v>45713.47920170139</v>
      </c>
      <c r="B10" s="2" t="s">
        <v>43</v>
      </c>
      <c r="C10" s="2" t="s">
        <v>44</v>
      </c>
      <c r="D10" s="3" t="s">
        <v>45</v>
      </c>
      <c r="E10" s="2" t="s">
        <v>46</v>
      </c>
      <c r="F10" s="2">
        <v>5</v>
      </c>
      <c r="G10" s="2">
        <v>4</v>
      </c>
      <c r="H10" s="2">
        <v>5</v>
      </c>
      <c r="I10" s="2">
        <v>2</v>
      </c>
      <c r="J10" s="2">
        <v>5</v>
      </c>
      <c r="K10" s="2">
        <v>5</v>
      </c>
      <c r="L10" s="2">
        <v>5</v>
      </c>
      <c r="M10" s="2">
        <v>4</v>
      </c>
      <c r="N10" s="2">
        <v>5</v>
      </c>
      <c r="O10" s="2">
        <v>5</v>
      </c>
      <c r="P10" s="2">
        <v>3</v>
      </c>
      <c r="Q10" s="2">
        <v>3</v>
      </c>
      <c r="R10" s="2">
        <v>3</v>
      </c>
      <c r="S10" s="2">
        <v>5</v>
      </c>
      <c r="T10" s="4">
        <v>3</v>
      </c>
    </row>
    <row r="11" spans="1:20" ht="15.75" customHeight="1" x14ac:dyDescent="0.25">
      <c r="A11" s="5">
        <v>45713.485232754625</v>
      </c>
      <c r="B11" s="6" t="s">
        <v>47</v>
      </c>
      <c r="C11" s="6">
        <v>60</v>
      </c>
      <c r="D11" s="7" t="s">
        <v>48</v>
      </c>
      <c r="E11" s="6" t="s">
        <v>49</v>
      </c>
      <c r="F11" s="6">
        <v>5</v>
      </c>
      <c r="G11" s="6">
        <v>4</v>
      </c>
      <c r="H11" s="6">
        <v>5</v>
      </c>
      <c r="I11" s="6">
        <v>4</v>
      </c>
      <c r="J11" s="6">
        <v>3</v>
      </c>
      <c r="K11" s="6">
        <v>5</v>
      </c>
      <c r="L11" s="6">
        <v>5</v>
      </c>
      <c r="M11" s="6">
        <v>5</v>
      </c>
      <c r="N11" s="6">
        <v>5</v>
      </c>
      <c r="O11" s="6">
        <v>4</v>
      </c>
      <c r="P11" s="6">
        <v>5</v>
      </c>
      <c r="Q11" s="6">
        <v>4</v>
      </c>
      <c r="R11" s="6">
        <v>5</v>
      </c>
      <c r="S11" s="6">
        <v>5</v>
      </c>
      <c r="T11" s="8">
        <v>5</v>
      </c>
    </row>
    <row r="12" spans="1:20" ht="15.75" customHeight="1" x14ac:dyDescent="0.25">
      <c r="A12" s="9">
        <v>45713.486732256948</v>
      </c>
      <c r="B12" s="10" t="s">
        <v>50</v>
      </c>
      <c r="C12" s="10">
        <v>55</v>
      </c>
      <c r="D12" s="11" t="s">
        <v>51</v>
      </c>
      <c r="E12" s="10" t="s">
        <v>52</v>
      </c>
      <c r="F12" s="10">
        <v>5</v>
      </c>
      <c r="G12" s="10">
        <v>5</v>
      </c>
      <c r="H12" s="10">
        <v>5</v>
      </c>
      <c r="I12" s="10">
        <v>5</v>
      </c>
      <c r="J12" s="10">
        <v>5</v>
      </c>
      <c r="K12" s="10">
        <v>5</v>
      </c>
      <c r="L12" s="10">
        <v>5</v>
      </c>
      <c r="M12" s="10">
        <v>5</v>
      </c>
      <c r="N12" s="10">
        <v>5</v>
      </c>
      <c r="O12" s="10">
        <v>5</v>
      </c>
      <c r="P12" s="10">
        <v>5</v>
      </c>
      <c r="Q12" s="10">
        <v>5</v>
      </c>
      <c r="R12" s="10">
        <v>5</v>
      </c>
      <c r="S12" s="10">
        <v>5</v>
      </c>
      <c r="T12" s="12">
        <v>5</v>
      </c>
    </row>
    <row r="13" spans="1:20" ht="15.75" customHeight="1" x14ac:dyDescent="0.25">
      <c r="F13">
        <f>SUBTOTAL(109,Form_Responses1[1. Saya memahami konsep dasar halal branding dan manfaatnya bagi bisnis])</f>
        <v>53</v>
      </c>
      <c r="G13">
        <f>SUBTOTAL(109,Form_Responses1[2. Saya mengetahui perbedaan antara produk berlabel halal dan yang tidak])</f>
        <v>49</v>
      </c>
      <c r="H13">
        <f>SUBTOTAL(109,Form_Responses1[3. Saya paham regulasi dan sertifikasi halal yang berlaku di Indonesia])</f>
        <v>50</v>
      </c>
      <c r="I13">
        <f>SUBTOTAL(109,Form_Responses1[4. Saya dapat menjelaskan langkah-langkah dalam mendapatkan sertifikasi halal.])</f>
        <v>36</v>
      </c>
      <c r="J13">
        <f>SUBTOTAL(109,Form_Responses1[5. Saya mengetahui dampak halal branding terhadap kepercayaan konsumen dan daya saing produk.])</f>
        <v>53</v>
      </c>
      <c r="K13">
        <f>SUBTOTAL(109,Form_Responses1[1. Saya merasa penting bagi bisnis untuk menerapkan halal branding.])</f>
        <v>54</v>
      </c>
      <c r="L13">
        <f>SUBTOTAL(109,Form_Responses1[2. Saya percaya bahwa halal branding dapat meningkatkan kepercayaan konsumen.])</f>
        <v>54</v>
      </c>
      <c r="M13">
        <f>SUBTOTAL(109,Form_Responses1[3. Saya tertarik untuk menerapkan konsep halal branding dalam usaha saya atau lingkungan sekitar])</f>
        <v>53</v>
      </c>
      <c r="N13">
        <f>SUBTOTAL(109,Form_Responses1[4. Saya bersedia membagikan informasi tentang pentingnya halal branding kepada orang lain.])</f>
        <v>52</v>
      </c>
      <c r="O13">
        <f>SUBTOTAL(109,Form_Responses1[5. Saya yakin bahwa produk dengan halal branding lebih memiliki daya saing di pasar])</f>
        <v>54</v>
      </c>
      <c r="P13">
        <f>SUBTOTAL(109,Form_Responses1[1. Saya mampu mengidentifikasi produk yang memenuhi standar halal branding.])</f>
        <v>44</v>
      </c>
      <c r="Q13">
        <f>SUBTOTAL(109,Form_Responses1[2. Saya bisa menjelaskan langkah-langkah yang perlu dilakukan untuk mendapatkan sertifikasi halal.])</f>
        <v>36</v>
      </c>
      <c r="R13">
        <f>SUBTOTAL(109,Form_Responses1[3. Saya dapat membuat strategi pemasaran yang menonjolkan aspek halal dari suatu produk])</f>
        <v>43</v>
      </c>
      <c r="S13">
        <f>SUBTOTAL(109,Form_Responses1[4. Saya mampu mengedukasi konsumen atau komunitas mengenai pentingnya halal branding.])</f>
        <v>46</v>
      </c>
      <c r="T13">
        <f>SUBTOTAL(109,Form_Responses1[5. Saya bisa membuat rencana bisnis atau strategi branding yang sesuai dengan prinsip halal])</f>
        <v>40</v>
      </c>
    </row>
    <row r="14" spans="1:20" ht="15.75" customHeight="1" x14ac:dyDescent="0.25">
      <c r="F14">
        <f>SUM(Form_Responses1[[#Totals],[1. Saya memahami konsep dasar halal branding dan manfaatnya bagi bisnis]:[5. Saya mengetahui dampak halal branding terhadap kepercayaan konsumen dan daya saing produk.]])</f>
        <v>241</v>
      </c>
      <c r="K14">
        <f>SUM(Form_Responses1[[#Totals],[1. Saya merasa penting bagi bisnis untuk menerapkan halal branding.]:[5. Saya yakin bahwa produk dengan halal branding lebih memiliki daya saing di pasar]])</f>
        <v>267</v>
      </c>
      <c r="P14">
        <f>SUM(Form_Responses1[[#Totals],[1. Saya mampu mengidentifikasi produk yang memenuhi standar halal branding.]:[5. Saya bisa membuat rencana bisnis atau strategi branding yang sesuai dengan prinsip halal]])</f>
        <v>209</v>
      </c>
    </row>
    <row r="15" spans="1:20" ht="15.75" customHeight="1" x14ac:dyDescent="0.25">
      <c r="F15">
        <f>F14/8</f>
        <v>30.125</v>
      </c>
      <c r="K15">
        <f>K14/8</f>
        <v>33.375</v>
      </c>
      <c r="P15">
        <f>P14/8</f>
        <v>26.125</v>
      </c>
    </row>
    <row r="18" spans="6:6" s="17" customFormat="1" ht="12.5" x14ac:dyDescent="0.25">
      <c r="F18" s="22">
        <v>5</v>
      </c>
    </row>
    <row r="19" spans="6:6" ht="15.75" customHeight="1" x14ac:dyDescent="0.25">
      <c r="F19" s="22">
        <v>5</v>
      </c>
    </row>
    <row r="20" spans="6:6" ht="15.75" customHeight="1" x14ac:dyDescent="0.25">
      <c r="F20" s="22">
        <v>5</v>
      </c>
    </row>
    <row r="21" spans="6:6" ht="15.75" customHeight="1" x14ac:dyDescent="0.25">
      <c r="F21" s="22">
        <v>5</v>
      </c>
    </row>
    <row r="22" spans="6:6" ht="15.75" customHeight="1" x14ac:dyDescent="0.25">
      <c r="F22" s="22">
        <v>5</v>
      </c>
    </row>
    <row r="23" spans="6:6" ht="15.75" customHeight="1" x14ac:dyDescent="0.25">
      <c r="F23" s="22">
        <v>5</v>
      </c>
    </row>
    <row r="24" spans="6:6" ht="15.75" customHeight="1" x14ac:dyDescent="0.25">
      <c r="F24" s="22">
        <v>5</v>
      </c>
    </row>
    <row r="25" spans="6:6" ht="15.75" customHeight="1" x14ac:dyDescent="0.25">
      <c r="F25" s="22">
        <v>5</v>
      </c>
    </row>
    <row r="26" spans="6:6" ht="15.75" customHeight="1" x14ac:dyDescent="0.25">
      <c r="F26" s="22">
        <v>5</v>
      </c>
    </row>
    <row r="27" spans="6:6" ht="15.75" customHeight="1" x14ac:dyDescent="0.25">
      <c r="F27" s="22">
        <v>5</v>
      </c>
    </row>
    <row r="28" spans="6:6" ht="15.75" customHeight="1" x14ac:dyDescent="0.25">
      <c r="F28" s="22">
        <v>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52E5-DA80-4E05-8980-49EEE4320DE2}">
  <dimension ref="A1:D4"/>
  <sheetViews>
    <sheetView workbookViewId="0">
      <selection sqref="A1:D4"/>
    </sheetView>
  </sheetViews>
  <sheetFormatPr defaultRowHeight="12.5" x14ac:dyDescent="0.25"/>
  <cols>
    <col min="1" max="1" width="10.90625" bestFit="1" customWidth="1"/>
    <col min="2" max="2" width="14.08984375" bestFit="1" customWidth="1"/>
    <col min="3" max="3" width="15.36328125" bestFit="1" customWidth="1"/>
    <col min="4" max="4" width="6.36328125" bestFit="1" customWidth="1"/>
  </cols>
  <sheetData>
    <row r="1" spans="1:4" ht="15.5" x14ac:dyDescent="0.25">
      <c r="A1" s="18" t="s">
        <v>53</v>
      </c>
      <c r="B1" s="19" t="s">
        <v>57</v>
      </c>
      <c r="C1" s="19" t="s">
        <v>58</v>
      </c>
      <c r="D1" s="19" t="s">
        <v>59</v>
      </c>
    </row>
    <row r="2" spans="1:4" ht="15.5" x14ac:dyDescent="0.35">
      <c r="A2" s="20" t="s">
        <v>54</v>
      </c>
      <c r="B2" s="21">
        <v>87</v>
      </c>
      <c r="C2" s="21">
        <v>76</v>
      </c>
      <c r="D2" s="21">
        <v>44</v>
      </c>
    </row>
    <row r="3" spans="1:4" ht="15.5" x14ac:dyDescent="0.35">
      <c r="A3" s="20" t="s">
        <v>55</v>
      </c>
      <c r="B3" s="21">
        <v>97</v>
      </c>
      <c r="C3" s="21">
        <v>75</v>
      </c>
      <c r="D3" s="21">
        <v>42</v>
      </c>
    </row>
    <row r="4" spans="1:4" ht="15.5" x14ac:dyDescent="0.35">
      <c r="A4" s="20" t="s">
        <v>56</v>
      </c>
      <c r="B4" s="21">
        <v>71.5</v>
      </c>
      <c r="C4" s="21">
        <v>72</v>
      </c>
      <c r="D4" s="21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54AA-44B7-4680-B827-9FABFCEDC715}">
  <dimension ref="A1:O11"/>
  <sheetViews>
    <sheetView topLeftCell="A7" workbookViewId="0">
      <selection activeCell="G15" sqref="G15:K25"/>
    </sheetView>
  </sheetViews>
  <sheetFormatPr defaultRowHeight="12.5" x14ac:dyDescent="0.25"/>
  <cols>
    <col min="1" max="1" width="3.81640625" bestFit="1" customWidth="1"/>
  </cols>
  <sheetData>
    <row r="1" spans="1:15" x14ac:dyDescent="0.25">
      <c r="A1" s="22">
        <v>5</v>
      </c>
      <c r="B1" s="22">
        <v>5</v>
      </c>
      <c r="C1" s="22">
        <v>3</v>
      </c>
      <c r="D1" s="22">
        <v>1</v>
      </c>
      <c r="E1" s="22">
        <v>5</v>
      </c>
      <c r="F1" s="22">
        <v>5</v>
      </c>
      <c r="G1" s="22">
        <v>5</v>
      </c>
      <c r="H1" s="22">
        <v>5</v>
      </c>
      <c r="I1" s="22">
        <v>5</v>
      </c>
      <c r="J1" s="22">
        <v>5</v>
      </c>
      <c r="K1" s="22">
        <v>2</v>
      </c>
      <c r="L1" s="22">
        <v>1</v>
      </c>
      <c r="M1" s="22">
        <v>2</v>
      </c>
      <c r="N1" s="22">
        <v>3</v>
      </c>
      <c r="O1" s="24">
        <v>1</v>
      </c>
    </row>
    <row r="2" spans="1:15" x14ac:dyDescent="0.25">
      <c r="A2" s="23">
        <v>5</v>
      </c>
      <c r="B2" s="23">
        <v>5</v>
      </c>
      <c r="C2" s="23">
        <v>5</v>
      </c>
      <c r="D2" s="23">
        <v>4</v>
      </c>
      <c r="E2" s="23">
        <v>5</v>
      </c>
      <c r="F2" s="23">
        <v>5</v>
      </c>
      <c r="G2" s="23">
        <v>5</v>
      </c>
      <c r="H2" s="23">
        <v>5</v>
      </c>
      <c r="I2" s="23">
        <v>5</v>
      </c>
      <c r="J2" s="23">
        <v>5</v>
      </c>
      <c r="K2" s="23">
        <v>5</v>
      </c>
      <c r="L2" s="23">
        <v>4</v>
      </c>
      <c r="M2" s="23">
        <v>3</v>
      </c>
      <c r="N2" s="23">
        <v>4</v>
      </c>
      <c r="O2" s="25">
        <v>3</v>
      </c>
    </row>
    <row r="3" spans="1:15" x14ac:dyDescent="0.25">
      <c r="A3" s="22">
        <v>4</v>
      </c>
      <c r="B3" s="22">
        <v>4</v>
      </c>
      <c r="C3" s="22">
        <v>4</v>
      </c>
      <c r="D3" s="22">
        <v>2</v>
      </c>
      <c r="E3" s="22">
        <v>5</v>
      </c>
      <c r="F3" s="22">
        <v>5</v>
      </c>
      <c r="G3" s="22">
        <v>5</v>
      </c>
      <c r="H3" s="22">
        <v>5</v>
      </c>
      <c r="I3" s="22">
        <v>5</v>
      </c>
      <c r="J3" s="22">
        <v>5</v>
      </c>
      <c r="K3" s="22">
        <v>4</v>
      </c>
      <c r="L3" s="22">
        <v>1</v>
      </c>
      <c r="M3" s="22">
        <v>5</v>
      </c>
      <c r="N3" s="22">
        <v>4</v>
      </c>
      <c r="O3" s="24">
        <v>3</v>
      </c>
    </row>
    <row r="4" spans="1:15" x14ac:dyDescent="0.25">
      <c r="A4" s="23">
        <v>4</v>
      </c>
      <c r="B4" s="23">
        <v>4</v>
      </c>
      <c r="C4" s="23">
        <v>4</v>
      </c>
      <c r="D4" s="23">
        <v>4</v>
      </c>
      <c r="E4" s="23">
        <v>5</v>
      </c>
      <c r="F4" s="23">
        <v>5</v>
      </c>
      <c r="G4" s="23">
        <v>4</v>
      </c>
      <c r="H4" s="23">
        <v>5</v>
      </c>
      <c r="I4" s="23">
        <v>3</v>
      </c>
      <c r="J4" s="23">
        <v>5</v>
      </c>
      <c r="K4" s="23">
        <v>4</v>
      </c>
      <c r="L4" s="23">
        <v>4</v>
      </c>
      <c r="M4" s="23">
        <v>4</v>
      </c>
      <c r="N4" s="23">
        <v>4</v>
      </c>
      <c r="O4" s="25">
        <v>4</v>
      </c>
    </row>
    <row r="5" spans="1:15" x14ac:dyDescent="0.25">
      <c r="A5" s="22">
        <v>5</v>
      </c>
      <c r="B5" s="22">
        <v>5</v>
      </c>
      <c r="C5" s="22">
        <v>5</v>
      </c>
      <c r="D5" s="22">
        <v>4</v>
      </c>
      <c r="E5" s="22">
        <v>5</v>
      </c>
      <c r="F5" s="22">
        <v>5</v>
      </c>
      <c r="G5" s="22">
        <v>5</v>
      </c>
      <c r="H5" s="22">
        <v>5</v>
      </c>
      <c r="I5" s="22">
        <v>5</v>
      </c>
      <c r="J5" s="22">
        <v>5</v>
      </c>
      <c r="K5" s="22">
        <v>5</v>
      </c>
      <c r="L5" s="22">
        <v>4</v>
      </c>
      <c r="M5" s="22">
        <v>5</v>
      </c>
      <c r="N5" s="22">
        <v>5</v>
      </c>
      <c r="O5" s="24">
        <v>5</v>
      </c>
    </row>
    <row r="6" spans="1:15" x14ac:dyDescent="0.25">
      <c r="A6" s="23">
        <v>5</v>
      </c>
      <c r="B6" s="23">
        <v>3</v>
      </c>
      <c r="C6" s="23">
        <v>5</v>
      </c>
      <c r="D6" s="23">
        <v>1</v>
      </c>
      <c r="E6" s="23">
        <v>5</v>
      </c>
      <c r="F6" s="23">
        <v>5</v>
      </c>
      <c r="G6" s="23">
        <v>5</v>
      </c>
      <c r="H6" s="23">
        <v>5</v>
      </c>
      <c r="I6" s="23">
        <v>5</v>
      </c>
      <c r="J6" s="23">
        <v>5</v>
      </c>
      <c r="K6" s="23">
        <v>1</v>
      </c>
      <c r="L6" s="23">
        <v>2</v>
      </c>
      <c r="M6" s="23">
        <v>3</v>
      </c>
      <c r="N6" s="23">
        <v>3</v>
      </c>
      <c r="O6" s="25">
        <v>3</v>
      </c>
    </row>
    <row r="7" spans="1:15" x14ac:dyDescent="0.25">
      <c r="A7" s="22">
        <v>5</v>
      </c>
      <c r="B7" s="22">
        <v>5</v>
      </c>
      <c r="C7" s="22">
        <v>4</v>
      </c>
      <c r="D7" s="22">
        <v>4</v>
      </c>
      <c r="E7" s="22">
        <v>5</v>
      </c>
      <c r="F7" s="22">
        <v>5</v>
      </c>
      <c r="G7" s="22">
        <v>5</v>
      </c>
      <c r="H7" s="22">
        <v>5</v>
      </c>
      <c r="I7" s="22">
        <v>5</v>
      </c>
      <c r="J7" s="22">
        <v>5</v>
      </c>
      <c r="K7" s="22">
        <v>5</v>
      </c>
      <c r="L7" s="22">
        <v>4</v>
      </c>
      <c r="M7" s="22">
        <v>4</v>
      </c>
      <c r="N7" s="22">
        <v>4</v>
      </c>
      <c r="O7" s="24">
        <v>4</v>
      </c>
    </row>
    <row r="8" spans="1:15" x14ac:dyDescent="0.25">
      <c r="A8" s="23">
        <v>5</v>
      </c>
      <c r="B8" s="23">
        <v>5</v>
      </c>
      <c r="C8" s="23">
        <v>5</v>
      </c>
      <c r="D8" s="23">
        <v>5</v>
      </c>
      <c r="E8" s="23">
        <v>5</v>
      </c>
      <c r="F8" s="23">
        <v>4</v>
      </c>
      <c r="G8" s="23">
        <v>5</v>
      </c>
      <c r="H8" s="23">
        <v>4</v>
      </c>
      <c r="I8" s="23">
        <v>4</v>
      </c>
      <c r="J8" s="23">
        <v>5</v>
      </c>
      <c r="K8" s="23">
        <v>5</v>
      </c>
      <c r="L8" s="23">
        <v>4</v>
      </c>
      <c r="M8" s="23">
        <v>4</v>
      </c>
      <c r="N8" s="23">
        <v>4</v>
      </c>
      <c r="O8" s="25">
        <v>4</v>
      </c>
    </row>
    <row r="9" spans="1:15" x14ac:dyDescent="0.25">
      <c r="A9">
        <f>SUM(A1:A8)</f>
        <v>38</v>
      </c>
      <c r="B9">
        <f t="shared" ref="B9:O9" si="0">SUM(B1:B8)</f>
        <v>36</v>
      </c>
      <c r="C9">
        <f t="shared" si="0"/>
        <v>35</v>
      </c>
      <c r="D9">
        <f t="shared" si="0"/>
        <v>25</v>
      </c>
      <c r="E9">
        <f t="shared" si="0"/>
        <v>40</v>
      </c>
      <c r="F9">
        <f t="shared" si="0"/>
        <v>39</v>
      </c>
      <c r="G9">
        <f t="shared" si="0"/>
        <v>39</v>
      </c>
      <c r="H9">
        <f t="shared" si="0"/>
        <v>39</v>
      </c>
      <c r="I9">
        <f t="shared" si="0"/>
        <v>37</v>
      </c>
      <c r="J9">
        <f t="shared" si="0"/>
        <v>40</v>
      </c>
      <c r="K9">
        <f t="shared" si="0"/>
        <v>31</v>
      </c>
      <c r="L9">
        <f t="shared" si="0"/>
        <v>24</v>
      </c>
      <c r="M9">
        <f t="shared" si="0"/>
        <v>30</v>
      </c>
      <c r="N9">
        <f t="shared" si="0"/>
        <v>31</v>
      </c>
      <c r="O9">
        <f t="shared" si="0"/>
        <v>27</v>
      </c>
    </row>
    <row r="10" spans="1:15" x14ac:dyDescent="0.25">
      <c r="A10">
        <f>SUM(A9:E9)</f>
        <v>174</v>
      </c>
      <c r="F10">
        <f>SUM(F9:J9)</f>
        <v>194</v>
      </c>
      <c r="K10">
        <f>SUM(K1:K9)</f>
        <v>62</v>
      </c>
    </row>
    <row r="11" spans="1:15" x14ac:dyDescent="0.25">
      <c r="A11">
        <f>A10/8</f>
        <v>21.75</v>
      </c>
      <c r="F11">
        <f>F10/8</f>
        <v>24.25</v>
      </c>
      <c r="K11">
        <f>K10/8</f>
        <v>7.75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D341-76A6-4555-8B76-7DDEC85007C4}">
  <dimension ref="A1:F81"/>
  <sheetViews>
    <sheetView topLeftCell="A73" workbookViewId="0">
      <selection activeCell="I1" sqref="I1"/>
    </sheetView>
  </sheetViews>
  <sheetFormatPr defaultRowHeight="12.5" x14ac:dyDescent="0.25"/>
  <sheetData>
    <row r="1" spans="1:6" ht="164" x14ac:dyDescent="0.25">
      <c r="A1" s="26" t="s">
        <v>60</v>
      </c>
    </row>
    <row r="3" spans="1:6" x14ac:dyDescent="0.25">
      <c r="A3" s="27" t="s">
        <v>61</v>
      </c>
      <c r="B3" s="27" t="s">
        <v>62</v>
      </c>
      <c r="C3" s="27" t="s">
        <v>63</v>
      </c>
      <c r="D3" s="27" t="s">
        <v>64</v>
      </c>
      <c r="E3" s="27" t="s">
        <v>65</v>
      </c>
      <c r="F3" s="27" t="s">
        <v>66</v>
      </c>
    </row>
    <row r="4" spans="1:6" x14ac:dyDescent="0.25">
      <c r="A4" s="28">
        <v>1</v>
      </c>
      <c r="B4" s="28">
        <v>2</v>
      </c>
      <c r="C4" s="28">
        <v>1</v>
      </c>
      <c r="D4" s="28">
        <v>2</v>
      </c>
      <c r="E4" s="28">
        <v>1</v>
      </c>
      <c r="F4" s="28">
        <v>2</v>
      </c>
    </row>
    <row r="5" spans="1:6" x14ac:dyDescent="0.25">
      <c r="A5" s="28">
        <v>2</v>
      </c>
      <c r="B5" s="28">
        <v>3</v>
      </c>
      <c r="C5" s="28">
        <v>2</v>
      </c>
      <c r="D5" s="28">
        <v>3</v>
      </c>
      <c r="E5" s="28">
        <v>2</v>
      </c>
      <c r="F5" s="28">
        <v>3</v>
      </c>
    </row>
    <row r="6" spans="1:6" x14ac:dyDescent="0.25">
      <c r="A6" s="28">
        <v>3</v>
      </c>
      <c r="B6" s="28">
        <v>1</v>
      </c>
      <c r="C6" s="28">
        <v>1</v>
      </c>
      <c r="D6" s="28">
        <v>1</v>
      </c>
      <c r="E6" s="28">
        <v>1</v>
      </c>
      <c r="F6" s="28">
        <v>1</v>
      </c>
    </row>
    <row r="7" spans="1:6" x14ac:dyDescent="0.25">
      <c r="A7" s="28">
        <v>4</v>
      </c>
      <c r="B7" s="28">
        <v>2</v>
      </c>
      <c r="C7" s="28">
        <v>2</v>
      </c>
      <c r="D7" s="28">
        <v>2</v>
      </c>
      <c r="E7" s="28">
        <v>2</v>
      </c>
      <c r="F7" s="28">
        <v>2</v>
      </c>
    </row>
    <row r="8" spans="1:6" x14ac:dyDescent="0.25">
      <c r="A8" s="28">
        <v>5</v>
      </c>
      <c r="B8" s="28">
        <v>3</v>
      </c>
      <c r="C8" s="28">
        <v>3</v>
      </c>
      <c r="D8" s="28">
        <v>3</v>
      </c>
      <c r="E8" s="28">
        <v>3</v>
      </c>
      <c r="F8" s="28">
        <v>3</v>
      </c>
    </row>
    <row r="9" spans="1:6" x14ac:dyDescent="0.25">
      <c r="A9" s="28">
        <v>6</v>
      </c>
      <c r="B9" s="28">
        <v>1</v>
      </c>
      <c r="C9" s="28">
        <v>1</v>
      </c>
      <c r="D9" s="28">
        <v>1</v>
      </c>
      <c r="E9" s="28">
        <v>1</v>
      </c>
      <c r="F9" s="28">
        <v>1</v>
      </c>
    </row>
    <row r="10" spans="1:6" x14ac:dyDescent="0.25">
      <c r="A10" s="28">
        <v>7</v>
      </c>
      <c r="B10" s="28">
        <v>2</v>
      </c>
      <c r="C10" s="28">
        <v>2</v>
      </c>
      <c r="D10" s="28">
        <v>2</v>
      </c>
      <c r="E10" s="28">
        <v>2</v>
      </c>
      <c r="F10" s="28">
        <v>2</v>
      </c>
    </row>
    <row r="11" spans="1:6" x14ac:dyDescent="0.25">
      <c r="A11" s="28">
        <v>8</v>
      </c>
      <c r="B11" s="28">
        <v>3</v>
      </c>
      <c r="C11" s="28">
        <v>2</v>
      </c>
      <c r="D11" s="28">
        <v>3</v>
      </c>
      <c r="E11" s="28">
        <v>2</v>
      </c>
      <c r="F11" s="28">
        <v>3</v>
      </c>
    </row>
    <row r="14" spans="1:6" ht="123" x14ac:dyDescent="0.25">
      <c r="A14" s="26" t="s">
        <v>67</v>
      </c>
    </row>
    <row r="16" spans="1:6" x14ac:dyDescent="0.25">
      <c r="A16" s="27" t="s">
        <v>61</v>
      </c>
      <c r="B16" s="27" t="s">
        <v>68</v>
      </c>
      <c r="C16" s="27" t="s">
        <v>69</v>
      </c>
      <c r="D16" s="27" t="s">
        <v>70</v>
      </c>
      <c r="E16" s="27" t="s">
        <v>71</v>
      </c>
      <c r="F16" s="27" t="s">
        <v>72</v>
      </c>
    </row>
    <row r="17" spans="1:6" x14ac:dyDescent="0.25">
      <c r="A17" s="28">
        <v>1</v>
      </c>
      <c r="B17" s="28">
        <v>2</v>
      </c>
      <c r="C17" s="28">
        <v>2</v>
      </c>
      <c r="D17" s="28">
        <v>2</v>
      </c>
      <c r="E17" s="28">
        <v>1</v>
      </c>
      <c r="F17" s="28">
        <v>2</v>
      </c>
    </row>
    <row r="18" spans="1:6" x14ac:dyDescent="0.25">
      <c r="A18" s="28">
        <v>2</v>
      </c>
      <c r="B18" s="28">
        <v>3</v>
      </c>
      <c r="C18" s="28">
        <v>3</v>
      </c>
      <c r="D18" s="28">
        <v>3</v>
      </c>
      <c r="E18" s="28">
        <v>2</v>
      </c>
      <c r="F18" s="28">
        <v>3</v>
      </c>
    </row>
    <row r="19" spans="1:6" x14ac:dyDescent="0.25">
      <c r="A19" s="28">
        <v>3</v>
      </c>
      <c r="B19" s="28">
        <v>1</v>
      </c>
      <c r="C19" s="28">
        <v>1</v>
      </c>
      <c r="D19" s="28">
        <v>1</v>
      </c>
      <c r="E19" s="28">
        <v>1</v>
      </c>
      <c r="F19" s="28">
        <v>1</v>
      </c>
    </row>
    <row r="20" spans="1:6" x14ac:dyDescent="0.25">
      <c r="A20" s="28">
        <v>4</v>
      </c>
      <c r="B20" s="28">
        <v>2</v>
      </c>
      <c r="C20" s="28">
        <v>2</v>
      </c>
      <c r="D20" s="28">
        <v>2</v>
      </c>
      <c r="E20" s="28">
        <v>2</v>
      </c>
      <c r="F20" s="28">
        <v>2</v>
      </c>
    </row>
    <row r="21" spans="1:6" x14ac:dyDescent="0.25">
      <c r="A21" s="28">
        <v>5</v>
      </c>
      <c r="B21" s="28">
        <v>3</v>
      </c>
      <c r="C21" s="28">
        <v>3</v>
      </c>
      <c r="D21" s="28">
        <v>3</v>
      </c>
      <c r="E21" s="28">
        <v>3</v>
      </c>
      <c r="F21" s="28">
        <v>3</v>
      </c>
    </row>
    <row r="22" spans="1:6" x14ac:dyDescent="0.25">
      <c r="A22" s="28">
        <v>6</v>
      </c>
      <c r="B22" s="28">
        <v>1</v>
      </c>
      <c r="C22" s="28">
        <v>1</v>
      </c>
      <c r="D22" s="28">
        <v>1</v>
      </c>
      <c r="E22" s="28">
        <v>1</v>
      </c>
      <c r="F22" s="28">
        <v>1</v>
      </c>
    </row>
    <row r="23" spans="1:6" x14ac:dyDescent="0.25">
      <c r="A23" s="28">
        <v>7</v>
      </c>
      <c r="B23" s="28">
        <v>2</v>
      </c>
      <c r="C23" s="28">
        <v>2</v>
      </c>
      <c r="D23" s="28">
        <v>2</v>
      </c>
      <c r="E23" s="28">
        <v>2</v>
      </c>
      <c r="F23" s="28">
        <v>2</v>
      </c>
    </row>
    <row r="24" spans="1:6" x14ac:dyDescent="0.25">
      <c r="A24" s="28">
        <v>8</v>
      </c>
      <c r="B24" s="28">
        <v>3</v>
      </c>
      <c r="C24" s="28">
        <v>2</v>
      </c>
      <c r="D24" s="28">
        <v>3</v>
      </c>
      <c r="E24" s="28">
        <v>2</v>
      </c>
      <c r="F24" s="28">
        <v>3</v>
      </c>
    </row>
    <row r="27" spans="1:6" ht="205" x14ac:dyDescent="0.25">
      <c r="A27" s="26" t="s">
        <v>73</v>
      </c>
    </row>
    <row r="29" spans="1:6" x14ac:dyDescent="0.25">
      <c r="A29" s="27" t="s">
        <v>61</v>
      </c>
      <c r="B29" s="27" t="s">
        <v>74</v>
      </c>
      <c r="C29" s="27" t="s">
        <v>75</v>
      </c>
      <c r="D29" s="27" t="s">
        <v>76</v>
      </c>
      <c r="E29" s="27" t="s">
        <v>77</v>
      </c>
      <c r="F29" s="27" t="s">
        <v>78</v>
      </c>
    </row>
    <row r="30" spans="1:6" x14ac:dyDescent="0.25">
      <c r="A30" s="28">
        <v>1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</row>
    <row r="31" spans="1:6" x14ac:dyDescent="0.25">
      <c r="A31" s="28">
        <v>2</v>
      </c>
      <c r="B31" s="28">
        <v>2</v>
      </c>
      <c r="C31" s="28">
        <v>2</v>
      </c>
      <c r="D31" s="28">
        <v>2</v>
      </c>
      <c r="E31" s="28">
        <v>2</v>
      </c>
      <c r="F31" s="28">
        <v>2</v>
      </c>
    </row>
    <row r="32" spans="1:6" x14ac:dyDescent="0.25">
      <c r="A32" s="28">
        <v>3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</row>
    <row r="33" spans="1:6" x14ac:dyDescent="0.25">
      <c r="A33" s="28">
        <v>4</v>
      </c>
      <c r="B33" s="28">
        <v>2</v>
      </c>
      <c r="C33" s="28">
        <v>2</v>
      </c>
      <c r="D33" s="28">
        <v>2</v>
      </c>
      <c r="E33" s="28">
        <v>2</v>
      </c>
      <c r="F33" s="28">
        <v>2</v>
      </c>
    </row>
    <row r="34" spans="1:6" x14ac:dyDescent="0.25">
      <c r="A34" s="28">
        <v>5</v>
      </c>
      <c r="B34" s="28">
        <v>3</v>
      </c>
      <c r="C34" s="28">
        <v>3</v>
      </c>
      <c r="D34" s="28">
        <v>3</v>
      </c>
      <c r="E34" s="28">
        <v>3</v>
      </c>
      <c r="F34" s="28">
        <v>3</v>
      </c>
    </row>
    <row r="35" spans="1:6" x14ac:dyDescent="0.25">
      <c r="A35" s="28">
        <v>6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</row>
    <row r="36" spans="1:6" x14ac:dyDescent="0.25">
      <c r="A36" s="28">
        <v>7</v>
      </c>
      <c r="B36" s="28">
        <v>2</v>
      </c>
      <c r="C36" s="28">
        <v>2</v>
      </c>
      <c r="D36" s="28">
        <v>2</v>
      </c>
      <c r="E36" s="28">
        <v>2</v>
      </c>
      <c r="F36" s="28">
        <v>2</v>
      </c>
    </row>
    <row r="37" spans="1:6" x14ac:dyDescent="0.25">
      <c r="A37" s="28">
        <v>8</v>
      </c>
      <c r="B37" s="28">
        <v>2</v>
      </c>
      <c r="C37" s="28">
        <v>2</v>
      </c>
      <c r="D37" s="28">
        <v>2</v>
      </c>
      <c r="E37" s="28">
        <v>2</v>
      </c>
      <c r="F37" s="28">
        <v>2</v>
      </c>
    </row>
    <row r="40" spans="1:6" ht="61.5" x14ac:dyDescent="0.25">
      <c r="A40" s="26" t="s">
        <v>79</v>
      </c>
    </row>
    <row r="41" spans="1:6" x14ac:dyDescent="0.25">
      <c r="A41" s="29"/>
    </row>
    <row r="42" spans="1:6" ht="80.5" x14ac:dyDescent="0.25">
      <c r="A42" s="30" t="s">
        <v>80</v>
      </c>
    </row>
    <row r="43" spans="1:6" x14ac:dyDescent="0.25">
      <c r="A43" s="31"/>
    </row>
    <row r="44" spans="1:6" ht="149.5" x14ac:dyDescent="0.25">
      <c r="A44" s="32" t="s">
        <v>81</v>
      </c>
    </row>
    <row r="45" spans="1:6" ht="126.5" x14ac:dyDescent="0.25">
      <c r="A45" s="32" t="s">
        <v>82</v>
      </c>
    </row>
    <row r="46" spans="1:6" ht="149.5" x14ac:dyDescent="0.25">
      <c r="A46" s="32" t="s">
        <v>83</v>
      </c>
    </row>
    <row r="47" spans="1:6" ht="57.5" x14ac:dyDescent="0.25">
      <c r="A47" s="30" t="s">
        <v>84</v>
      </c>
    </row>
    <row r="48" spans="1:6" x14ac:dyDescent="0.25">
      <c r="A48" s="31"/>
    </row>
    <row r="49" spans="1:1" ht="126.5" x14ac:dyDescent="0.25">
      <c r="A49" s="32" t="s">
        <v>85</v>
      </c>
    </row>
    <row r="50" spans="1:1" ht="103.5" x14ac:dyDescent="0.25">
      <c r="A50" s="32" t="s">
        <v>86</v>
      </c>
    </row>
    <row r="51" spans="1:1" ht="138" x14ac:dyDescent="0.25">
      <c r="A51" s="32" t="s">
        <v>87</v>
      </c>
    </row>
    <row r="52" spans="1:1" ht="103.5" x14ac:dyDescent="0.25">
      <c r="A52" s="30" t="s">
        <v>88</v>
      </c>
    </row>
    <row r="53" spans="1:1" x14ac:dyDescent="0.25">
      <c r="A53" s="31"/>
    </row>
    <row r="54" spans="1:1" ht="103.5" x14ac:dyDescent="0.25">
      <c r="A54" s="32" t="s">
        <v>89</v>
      </c>
    </row>
    <row r="55" spans="1:1" ht="138" x14ac:dyDescent="0.25">
      <c r="A55" s="32" t="s">
        <v>90</v>
      </c>
    </row>
    <row r="56" spans="1:1" ht="149.5" x14ac:dyDescent="0.25">
      <c r="A56" s="32" t="s">
        <v>91</v>
      </c>
    </row>
    <row r="60" spans="1:1" ht="41" x14ac:dyDescent="0.25">
      <c r="A60" s="26" t="s">
        <v>92</v>
      </c>
    </row>
    <row r="61" spans="1:1" x14ac:dyDescent="0.25">
      <c r="A61" s="29"/>
    </row>
    <row r="62" spans="1:1" ht="195.5" x14ac:dyDescent="0.25">
      <c r="A62" s="31" t="s">
        <v>93</v>
      </c>
    </row>
    <row r="63" spans="1:1" ht="195.5" x14ac:dyDescent="0.25">
      <c r="A63" s="31" t="s">
        <v>94</v>
      </c>
    </row>
    <row r="64" spans="1:1" ht="207" x14ac:dyDescent="0.25">
      <c r="A64" s="31" t="s">
        <v>95</v>
      </c>
    </row>
    <row r="65" spans="1:1" ht="161" x14ac:dyDescent="0.25">
      <c r="A65" s="31" t="s">
        <v>96</v>
      </c>
    </row>
    <row r="67" spans="1:1" ht="61.5" x14ac:dyDescent="0.25">
      <c r="A67" s="26" t="s">
        <v>97</v>
      </c>
    </row>
    <row r="68" spans="1:1" x14ac:dyDescent="0.25">
      <c r="A68" s="29"/>
    </row>
    <row r="69" spans="1:1" ht="57.5" x14ac:dyDescent="0.25">
      <c r="A69" s="30" t="s">
        <v>98</v>
      </c>
    </row>
    <row r="70" spans="1:1" ht="161" x14ac:dyDescent="0.25">
      <c r="A70" s="31" t="s">
        <v>99</v>
      </c>
    </row>
    <row r="71" spans="1:1" x14ac:dyDescent="0.25">
      <c r="A71" s="29"/>
    </row>
    <row r="72" spans="1:1" ht="57.5" x14ac:dyDescent="0.25">
      <c r="A72" s="30" t="s">
        <v>100</v>
      </c>
    </row>
    <row r="73" spans="1:1" ht="149.5" x14ac:dyDescent="0.25">
      <c r="A73" s="31" t="s">
        <v>101</v>
      </c>
    </row>
    <row r="74" spans="1:1" x14ac:dyDescent="0.25">
      <c r="A74" s="29"/>
    </row>
    <row r="75" spans="1:1" ht="46" x14ac:dyDescent="0.25">
      <c r="A75" s="30" t="s">
        <v>102</v>
      </c>
    </row>
    <row r="76" spans="1:1" ht="207" x14ac:dyDescent="0.25">
      <c r="A76" s="31" t="s">
        <v>103</v>
      </c>
    </row>
    <row r="77" spans="1:1" x14ac:dyDescent="0.25">
      <c r="A77" s="29"/>
    </row>
    <row r="78" spans="1:1" ht="46" x14ac:dyDescent="0.25">
      <c r="A78" s="30" t="s">
        <v>104</v>
      </c>
    </row>
    <row r="79" spans="1:1" ht="126.5" x14ac:dyDescent="0.25">
      <c r="A79" s="31" t="s">
        <v>105</v>
      </c>
    </row>
    <row r="81" spans="1:1" ht="161" x14ac:dyDescent="0.25">
      <c r="A81" s="28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454BD-D3E1-4EFA-89C7-B50A6C0572D0}">
  <dimension ref="A2:A66"/>
  <sheetViews>
    <sheetView tabSelected="1" workbookViewId="0">
      <selection activeCell="H11" sqref="H11"/>
    </sheetView>
  </sheetViews>
  <sheetFormatPr defaultRowHeight="12.5" x14ac:dyDescent="0.25"/>
  <sheetData>
    <row r="2" spans="1:1" x14ac:dyDescent="0.25">
      <c r="A2" t="s">
        <v>107</v>
      </c>
    </row>
    <row r="4" spans="1:1" x14ac:dyDescent="0.25">
      <c r="A4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7" spans="1:1" x14ac:dyDescent="0.25">
      <c r="A17" t="s">
        <v>107</v>
      </c>
    </row>
    <row r="19" spans="1:1" x14ac:dyDescent="0.25">
      <c r="A19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2" spans="1:1" x14ac:dyDescent="0.25">
      <c r="A32" t="s">
        <v>107</v>
      </c>
    </row>
    <row r="34" spans="1:1" x14ac:dyDescent="0.25">
      <c r="A34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  <row r="42" spans="1:1" x14ac:dyDescent="0.25">
      <c r="A42" t="s">
        <v>137</v>
      </c>
    </row>
    <row r="43" spans="1:1" x14ac:dyDescent="0.25">
      <c r="A43" t="s">
        <v>138</v>
      </c>
    </row>
    <row r="44" spans="1:1" x14ac:dyDescent="0.25">
      <c r="A44" t="s">
        <v>139</v>
      </c>
    </row>
    <row r="45" spans="1:1" x14ac:dyDescent="0.25">
      <c r="A45" t="s">
        <v>140</v>
      </c>
    </row>
    <row r="47" spans="1:1" x14ac:dyDescent="0.25">
      <c r="A47" t="s">
        <v>107</v>
      </c>
    </row>
    <row r="49" spans="1:1" x14ac:dyDescent="0.25">
      <c r="A49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6" spans="1:1" x14ac:dyDescent="0.25">
      <c r="A56" t="s">
        <v>146</v>
      </c>
    </row>
    <row r="57" spans="1:1" x14ac:dyDescent="0.25">
      <c r="A57" t="s">
        <v>147</v>
      </c>
    </row>
    <row r="58" spans="1:1" x14ac:dyDescent="0.25">
      <c r="A58" t="s">
        <v>148</v>
      </c>
    </row>
    <row r="59" spans="1:1" x14ac:dyDescent="0.25">
      <c r="A59" t="s">
        <v>149</v>
      </c>
    </row>
    <row r="61" spans="1:1" x14ac:dyDescent="0.25">
      <c r="A61" t="s">
        <v>150</v>
      </c>
    </row>
    <row r="62" spans="1:1" x14ac:dyDescent="0.25">
      <c r="A62" t="s">
        <v>151</v>
      </c>
    </row>
    <row r="63" spans="1:1" x14ac:dyDescent="0.25">
      <c r="A63" t="s">
        <v>152</v>
      </c>
    </row>
    <row r="64" spans="1:1" x14ac:dyDescent="0.25">
      <c r="A64" t="s">
        <v>153</v>
      </c>
    </row>
    <row r="66" spans="1:1" x14ac:dyDescent="0.25">
      <c r="A66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3697-4354-49D1-87F0-C5FF27DFAB75}">
  <dimension ref="A1:D4"/>
  <sheetViews>
    <sheetView workbookViewId="0">
      <selection sqref="A1:D4"/>
    </sheetView>
  </sheetViews>
  <sheetFormatPr defaultRowHeight="12.5" x14ac:dyDescent="0.25"/>
  <cols>
    <col min="2" max="2" width="11.1796875" bestFit="1" customWidth="1"/>
    <col min="3" max="3" width="12" bestFit="1" customWidth="1"/>
    <col min="4" max="4" width="4.81640625" bestFit="1" customWidth="1"/>
  </cols>
  <sheetData>
    <row r="1" spans="1:4" x14ac:dyDescent="0.25">
      <c r="A1" s="34" t="s">
        <v>53</v>
      </c>
      <c r="B1" s="34" t="s">
        <v>57</v>
      </c>
      <c r="C1" s="34" t="s">
        <v>58</v>
      </c>
      <c r="D1" s="34" t="s">
        <v>59</v>
      </c>
    </row>
    <row r="2" spans="1:4" x14ac:dyDescent="0.25">
      <c r="A2" s="28" t="s">
        <v>54</v>
      </c>
      <c r="B2" s="33">
        <v>0.95</v>
      </c>
      <c r="C2" s="33">
        <v>0.88</v>
      </c>
      <c r="D2" s="33">
        <v>0.7</v>
      </c>
    </row>
    <row r="3" spans="1:4" x14ac:dyDescent="0.25">
      <c r="A3" s="28" t="s">
        <v>55</v>
      </c>
      <c r="B3" s="33">
        <v>0.98</v>
      </c>
      <c r="C3" s="33">
        <v>0.9</v>
      </c>
      <c r="D3" s="33">
        <v>0.75</v>
      </c>
    </row>
    <row r="4" spans="1:4" x14ac:dyDescent="0.25">
      <c r="A4" s="28" t="s">
        <v>56</v>
      </c>
      <c r="B4" s="33">
        <v>0.85</v>
      </c>
      <c r="C4" s="33">
        <v>0.83</v>
      </c>
      <c r="D4" s="33">
        <v>0.65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Responses 1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maisa azizah</cp:lastModifiedBy>
  <dcterms:modified xsi:type="dcterms:W3CDTF">2025-03-13T16:04:31Z</dcterms:modified>
</cp:coreProperties>
</file>