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HP\Documents\S3 Pendidikan IPA\1. Semester 1\1. Praktikum IPA berbasis Tumbuhan Sasambo-Dr. Alief\Data Praktikum\"/>
    </mc:Choice>
  </mc:AlternateContent>
  <bookViews>
    <workbookView xWindow="-120" yWindow="-120" windowWidth="20730" windowHeight="11040" firstSheet="1" activeTab="5"/>
  </bookViews>
  <sheets>
    <sheet name="Transmitansi" sheetId="1" r:id="rId1"/>
    <sheet name="Absorbansi" sheetId="2" r:id="rId2"/>
    <sheet name="Uji Eritema" sheetId="3" r:id="rId3"/>
    <sheet name="Uji Pigmentasi" sheetId="4" r:id="rId4"/>
    <sheet name="Uji SPF" sheetId="5" r:id="rId5"/>
    <sheet name="Ringkasan Uji" sheetId="6" r:id="rId6"/>
    <sheet name="Kategori" sheetId="7" r:id="rId7"/>
    <sheet name="Sheet1" sheetId="8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6" l="1"/>
  <c r="E6" i="6"/>
  <c r="E4" i="6"/>
  <c r="E5" i="6"/>
  <c r="E3" i="6"/>
  <c r="D7" i="6"/>
  <c r="D6" i="6"/>
  <c r="D5" i="6"/>
  <c r="D4" i="6"/>
  <c r="D3" i="6"/>
  <c r="C7" i="6"/>
  <c r="C6" i="6"/>
  <c r="C5" i="6"/>
  <c r="C4" i="6"/>
  <c r="C3" i="6"/>
  <c r="I11" i="5"/>
  <c r="J11" i="5" l="1"/>
  <c r="K11" i="5"/>
  <c r="L11" i="5"/>
  <c r="M11" i="5"/>
  <c r="I5" i="5"/>
  <c r="J5" i="5"/>
  <c r="K5" i="5"/>
  <c r="L5" i="5"/>
  <c r="M5" i="5"/>
  <c r="I6" i="5"/>
  <c r="J6" i="5"/>
  <c r="K6" i="5"/>
  <c r="L6" i="5"/>
  <c r="M6" i="5"/>
  <c r="I7" i="5"/>
  <c r="J7" i="5"/>
  <c r="K7" i="5"/>
  <c r="L7" i="5"/>
  <c r="M7" i="5"/>
  <c r="I8" i="5"/>
  <c r="J8" i="5"/>
  <c r="K8" i="5"/>
  <c r="L8" i="5"/>
  <c r="M8" i="5"/>
  <c r="I9" i="5"/>
  <c r="J9" i="5"/>
  <c r="K9" i="5"/>
  <c r="L9" i="5"/>
  <c r="M9" i="5"/>
  <c r="I10" i="5"/>
  <c r="J10" i="5"/>
  <c r="K10" i="5"/>
  <c r="L10" i="5"/>
  <c r="M10" i="5"/>
  <c r="M5" i="4"/>
  <c r="M6" i="4"/>
  <c r="M7" i="4"/>
  <c r="M8" i="4"/>
  <c r="M9" i="4"/>
  <c r="M10" i="4"/>
  <c r="M11" i="4"/>
  <c r="M12" i="4"/>
  <c r="M13" i="4"/>
  <c r="M14" i="4"/>
  <c r="M4" i="4"/>
  <c r="M15" i="4" s="1"/>
  <c r="M4" i="5"/>
  <c r="L4" i="5"/>
  <c r="K4" i="5"/>
  <c r="J4" i="5"/>
  <c r="I4" i="5"/>
  <c r="J15" i="4"/>
  <c r="K15" i="4"/>
  <c r="L15" i="4"/>
  <c r="I15" i="4"/>
  <c r="I5" i="4"/>
  <c r="J5" i="4"/>
  <c r="K5" i="4"/>
  <c r="L5" i="4"/>
  <c r="I6" i="4"/>
  <c r="J6" i="4"/>
  <c r="K6" i="4"/>
  <c r="L6" i="4"/>
  <c r="I7" i="4"/>
  <c r="J7" i="4"/>
  <c r="K7" i="4"/>
  <c r="L7" i="4"/>
  <c r="I8" i="4"/>
  <c r="J8" i="4"/>
  <c r="K8" i="4"/>
  <c r="L8" i="4"/>
  <c r="I9" i="4"/>
  <c r="J9" i="4"/>
  <c r="K9" i="4"/>
  <c r="L9" i="4"/>
  <c r="I10" i="4"/>
  <c r="J10" i="4"/>
  <c r="K10" i="4"/>
  <c r="L10" i="4"/>
  <c r="I11" i="4"/>
  <c r="J11" i="4"/>
  <c r="K11" i="4"/>
  <c r="L11" i="4"/>
  <c r="I12" i="4"/>
  <c r="J12" i="4"/>
  <c r="K12" i="4"/>
  <c r="L12" i="4"/>
  <c r="I13" i="4"/>
  <c r="J13" i="4"/>
  <c r="K13" i="4"/>
  <c r="L13" i="4"/>
  <c r="I14" i="4"/>
  <c r="J14" i="4"/>
  <c r="K14" i="4"/>
  <c r="L14" i="4"/>
  <c r="L4" i="4"/>
  <c r="K4" i="4"/>
  <c r="J4" i="4"/>
  <c r="I4" i="4"/>
  <c r="I10" i="3"/>
  <c r="J10" i="3"/>
  <c r="K10" i="3"/>
  <c r="L10" i="3"/>
  <c r="M10" i="3"/>
  <c r="M5" i="3"/>
  <c r="M6" i="3"/>
  <c r="M7" i="3"/>
  <c r="M8" i="3"/>
  <c r="M9" i="3"/>
  <c r="M4" i="3"/>
  <c r="L5" i="3"/>
  <c r="L6" i="3"/>
  <c r="L7" i="3"/>
  <c r="L8" i="3"/>
  <c r="L9" i="3"/>
  <c r="L4" i="3"/>
  <c r="K5" i="3"/>
  <c r="K6" i="3"/>
  <c r="K7" i="3"/>
  <c r="K8" i="3"/>
  <c r="K9" i="3"/>
  <c r="K4" i="3"/>
  <c r="J5" i="3"/>
  <c r="J6" i="3"/>
  <c r="J7" i="3"/>
  <c r="J8" i="3"/>
  <c r="J9" i="3"/>
  <c r="J4" i="3"/>
  <c r="I5" i="3"/>
  <c r="I6" i="3"/>
  <c r="I7" i="3"/>
  <c r="I8" i="3"/>
  <c r="I9" i="3"/>
  <c r="I4" i="3"/>
  <c r="C15" i="4"/>
  <c r="C10" i="3"/>
</calcChain>
</file>

<file path=xl/sharedStrings.xml><?xml version="1.0" encoding="utf-8"?>
<sst xmlns="http://schemas.openxmlformats.org/spreadsheetml/2006/main" count="146" uniqueCount="71">
  <si>
    <t>292,5</t>
  </si>
  <si>
    <t>297,5</t>
  </si>
  <si>
    <t>302,5</t>
  </si>
  <si>
    <t>307,5</t>
  </si>
  <si>
    <t>312,5</t>
  </si>
  <si>
    <t>317,5</t>
  </si>
  <si>
    <t>322,5</t>
  </si>
  <si>
    <t>327,5</t>
  </si>
  <si>
    <t>332,5</t>
  </si>
  <si>
    <t>337,5</t>
  </si>
  <si>
    <t>342,5</t>
  </si>
  <si>
    <t>347,5</t>
  </si>
  <si>
    <t>352,5</t>
  </si>
  <si>
    <t>357,5</t>
  </si>
  <si>
    <t>362,5</t>
  </si>
  <si>
    <t>367,5</t>
  </si>
  <si>
    <t>372,5</t>
  </si>
  <si>
    <t>Panjang Gelombang</t>
  </si>
  <si>
    <t>Fe</t>
  </si>
  <si>
    <t>T x Fe</t>
  </si>
  <si>
    <t>Sampel</t>
  </si>
  <si>
    <t>Minyak Nyamplung Cold Press</t>
  </si>
  <si>
    <t>Jumlah</t>
  </si>
  <si>
    <t>Fp</t>
  </si>
  <si>
    <t>T x Fp</t>
  </si>
  <si>
    <t>EE x I</t>
  </si>
  <si>
    <t>Eritema</t>
  </si>
  <si>
    <t>Pigmentasi</t>
  </si>
  <si>
    <t>SPF</t>
  </si>
  <si>
    <t>Kategori</t>
  </si>
  <si>
    <t>Nilai SPF</t>
  </si>
  <si>
    <t>Tipe Proteksi</t>
  </si>
  <si>
    <t>Proteksi Minimal</t>
  </si>
  <si>
    <t>Proteksi Sedang</t>
  </si>
  <si>
    <t>Proteksi Ekstra</t>
  </si>
  <si>
    <t>Proteksi Maksimal</t>
  </si>
  <si>
    <t>&gt;15</t>
  </si>
  <si>
    <t>Proteksi Ultra</t>
  </si>
  <si>
    <t>% Transmisi UV</t>
  </si>
  <si>
    <t>Sunblock</t>
  </si>
  <si>
    <t>&lt; 1%</t>
  </si>
  <si>
    <t>3-40%</t>
  </si>
  <si>
    <t>1-6%</t>
  </si>
  <si>
    <t>42-86%</t>
  </si>
  <si>
    <t>Sunat Standar</t>
  </si>
  <si>
    <t>6-12%</t>
  </si>
  <si>
    <t>45-86%</t>
  </si>
  <si>
    <t>Fast Tanning</t>
  </si>
  <si>
    <t>10-18%</t>
  </si>
  <si>
    <t>'2-4</t>
  </si>
  <si>
    <t>4-6</t>
  </si>
  <si>
    <t>6-8</t>
  </si>
  <si>
    <t>8-15</t>
  </si>
  <si>
    <t>Tabir Surya dengan Proteksi Ultra</t>
  </si>
  <si>
    <t>Eritema (%Te)</t>
  </si>
  <si>
    <t>Pigmentasi (%Tp)</t>
  </si>
  <si>
    <t>Transmitansi Minyak Nyamplung dalam Pelarut Kloroform : Alkohol (1:1)</t>
  </si>
  <si>
    <t>1000 ppm</t>
  </si>
  <si>
    <t>Absorbansi Minyak Nyamplung dalam Pelarut Kloroform : Alkohol (1:1)</t>
  </si>
  <si>
    <t>800 ppm</t>
  </si>
  <si>
    <t>600 ppm</t>
  </si>
  <si>
    <t>400 ppm</t>
  </si>
  <si>
    <t>200 ppm</t>
  </si>
  <si>
    <t>Absorbani Minyak Nyamplung dalam Pelarut Kloroform : Alkohol (1:1)</t>
  </si>
  <si>
    <t>Eritema tidak memenuhi kriteria tabir surya, pigmentasi memenuhi kriteria tabir surya, proteksi ultra</t>
  </si>
  <si>
    <t xml:space="preserve"> Minyak Nyamplung dalam Pelarut 
Kloroform : Alkohol (1:1)</t>
  </si>
  <si>
    <t>Eritema dan pigmentasi tidak memenuhi kriteria tabir surya dengan proteksi maksimal</t>
  </si>
  <si>
    <t>Konsentrasi</t>
  </si>
  <si>
    <t>Ekstrak N-Heksana</t>
  </si>
  <si>
    <t>Ekstrak Alkohol</t>
  </si>
  <si>
    <r>
      <t xml:space="preserve">Ekstrak </t>
    </r>
    <r>
      <rPr>
        <i/>
        <sz val="11"/>
        <color theme="1"/>
        <rFont val="Calibri"/>
        <family val="2"/>
        <scheme val="minor"/>
      </rPr>
      <t>Cold Press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</si>
</sst>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" fontId="2" fillId="0" borderId="0" xfId="0" quotePrefix="1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0" fillId="0" borderId="0" xfId="0" applyNumberFormat="1"/>
    <xf numFmtId="166" fontId="2" fillId="0" borderId="0" xfId="0" applyNumberFormat="1" applyFont="1" applyAlignment="1">
      <alignment horizontal="center" vertical="center" wrapText="1"/>
    </xf>
    <xf numFmtId="166" fontId="0" fillId="0" borderId="1" xfId="0" applyNumberFormat="1" applyBorder="1"/>
    <xf numFmtId="166" fontId="2" fillId="0" borderId="1" xfId="0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6" fontId="0" fillId="0" borderId="0" xfId="0" applyNumberFormat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SPF Ekstrak</a:t>
            </a:r>
            <a:r>
              <a:rPr lang="en-US" baseline="0"/>
              <a:t> Biji</a:t>
            </a:r>
            <a:r>
              <a:rPr lang="en-US"/>
              <a:t> Nyamplung dalam Pelarut </a:t>
            </a:r>
          </a:p>
          <a:p>
            <a:pPr>
              <a:defRPr/>
            </a:pPr>
            <a:r>
              <a:rPr lang="en-US"/>
              <a:t>Kloroform:Alkohol (1:1)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Ekstrak Cold Press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2.4408848207475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B9-427A-AF72-832EFA4AB179}"/>
                </c:ext>
              </c:extLst>
            </c:dLbl>
            <c:dLbl>
              <c:idx val="3"/>
              <c:layout>
                <c:manualLayout>
                  <c:x val="0"/>
                  <c:y val="-2.7459954233409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9-427A-AF72-832EFA4AB1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Sheet1!$A$4:$A$8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</c:numCache>
            </c:numRef>
          </c:cat>
          <c:val>
            <c:numRef>
              <c:f>Sheet1!$B$4:$B$8</c:f>
              <c:numCache>
                <c:formatCode>0.00</c:formatCode>
                <c:ptCount val="5"/>
                <c:pt idx="0">
                  <c:v>8.4143480000000004</c:v>
                </c:pt>
                <c:pt idx="1">
                  <c:v>16.528164</c:v>
                </c:pt>
                <c:pt idx="2">
                  <c:v>24.319347</c:v>
                </c:pt>
                <c:pt idx="3">
                  <c:v>31.548022000000003</c:v>
                </c:pt>
                <c:pt idx="4">
                  <c:v>36.349122999999992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8-4288-BB94-3C773BF46E6D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Ekstrak N-Heksana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1.381026105276745E-16"/>
                  <c:y val="-3.3562046162993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92467043314501E-2"/>
                      <c:h val="4.26698378949770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8B9-427A-AF72-832EFA4AB179}"/>
                </c:ext>
              </c:extLst>
            </c:dLbl>
            <c:dLbl>
              <c:idx val="2"/>
              <c:layout>
                <c:manualLayout>
                  <c:x val="0"/>
                  <c:y val="-2.1357742181540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88-4288-BB94-3C773BF46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Sheet1!$A$4:$A$8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</c:numCache>
            </c:numRef>
          </c:cat>
          <c:val>
            <c:numRef>
              <c:f>Sheet1!$C$4:$C$8</c:f>
              <c:numCache>
                <c:formatCode>0.00</c:formatCode>
                <c:ptCount val="5"/>
                <c:pt idx="0">
                  <c:v>7.4352700000000009</c:v>
                </c:pt>
                <c:pt idx="1">
                  <c:v>16.927083</c:v>
                </c:pt>
                <c:pt idx="2">
                  <c:v>24.977654999999995</c:v>
                </c:pt>
                <c:pt idx="3">
                  <c:v>30.059762000000006</c:v>
                </c:pt>
                <c:pt idx="4">
                  <c:v>39.950645000000002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8-4288-BB94-3C773BF46E6D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Ekstrak Alkohol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Sheet1!$A$4:$A$8</c:f>
              <c:numCache>
                <c:formatCode>General</c:formatCode>
                <c:ptCount val="5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</c:numCache>
            </c:numRef>
          </c:cat>
          <c:val>
            <c:numRef>
              <c:f>Sheet1!$D$4:$D$8</c:f>
              <c:numCache>
                <c:formatCode>0.00</c:formatCode>
                <c:ptCount val="5"/>
                <c:pt idx="0">
                  <c:v>18.757966</c:v>
                </c:pt>
                <c:pt idx="1">
                  <c:v>35.241493999999996</c:v>
                </c:pt>
                <c:pt idx="2">
                  <c:v>36.988940999999997</c:v>
                </c:pt>
                <c:pt idx="3">
                  <c:v>40.672057000000009</c:v>
                </c:pt>
                <c:pt idx="4">
                  <c:v>42.499071999999991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8-4288-BB94-3C773BF4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0513760"/>
        <c:axId val="930512096"/>
      </c:lineChart>
      <c:catAx>
        <c:axId val="93051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Konsentrasi ppm x101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0512096"/>
        <c:crosses val="autoZero"/>
        <c:auto val="1"/>
        <c:lblAlgn val="ctr"/>
        <c:lblOffset val="100"/>
        <c:noMultiLvlLbl val="0"/>
      </c:catAx>
      <c:valAx>
        <c:axId val="93051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SPF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3051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66675</xdr:rowOff>
    </xdr:from>
    <xdr:to>
      <xdr:col>17</xdr:col>
      <xdr:colOff>285750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91EEBD-2CC5-49EF-BF39-D38C97895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topLeftCell="B1" workbookViewId="0">
      <selection activeCell="C9" sqref="C9:G19"/>
    </sheetView>
  </sheetViews>
  <sheetFormatPr defaultRowHeight="15" x14ac:dyDescent="0.25"/>
  <cols>
    <col min="2" max="2" width="18.85546875" bestFit="1" customWidth="1"/>
    <col min="3" max="7" width="13.7109375" customWidth="1"/>
  </cols>
  <sheetData>
    <row r="1" spans="2:7" x14ac:dyDescent="0.25">
      <c r="B1" s="35" t="s">
        <v>17</v>
      </c>
      <c r="C1" s="36" t="s">
        <v>56</v>
      </c>
      <c r="D1" s="36"/>
      <c r="E1" s="36"/>
      <c r="F1" s="36"/>
      <c r="G1" s="36"/>
    </row>
    <row r="2" spans="2:7" x14ac:dyDescent="0.25">
      <c r="B2" s="35"/>
      <c r="C2" s="2" t="s">
        <v>57</v>
      </c>
      <c r="D2" s="2" t="s">
        <v>59</v>
      </c>
      <c r="E2" s="2" t="s">
        <v>60</v>
      </c>
      <c r="F2" s="2" t="s">
        <v>61</v>
      </c>
      <c r="G2" s="2" t="s">
        <v>62</v>
      </c>
    </row>
    <row r="3" spans="2:7" ht="15.75" x14ac:dyDescent="0.25">
      <c r="B3" s="1" t="s">
        <v>0</v>
      </c>
      <c r="C3" s="19">
        <v>2.1000000000000001E-2</v>
      </c>
      <c r="D3" s="19">
        <v>6.3E-2</v>
      </c>
      <c r="E3" s="19">
        <v>0.36499999999999999</v>
      </c>
      <c r="F3" s="20">
        <v>2.214</v>
      </c>
      <c r="G3" s="19">
        <v>14.348000000000001</v>
      </c>
    </row>
    <row r="4" spans="2:7" ht="15.75" x14ac:dyDescent="0.25">
      <c r="B4" s="1" t="s">
        <v>1</v>
      </c>
      <c r="C4" s="19">
        <v>1.6E-2</v>
      </c>
      <c r="D4" s="19">
        <v>4.7E-2</v>
      </c>
      <c r="E4" s="19">
        <v>0.28799999999999998</v>
      </c>
      <c r="F4" s="20">
        <v>1.8979999999999999</v>
      </c>
      <c r="G4" s="19">
        <v>13.411</v>
      </c>
    </row>
    <row r="5" spans="2:7" ht="15.75" x14ac:dyDescent="0.25">
      <c r="B5" s="1" t="s">
        <v>2</v>
      </c>
      <c r="C5" s="19">
        <v>1.9E-2</v>
      </c>
      <c r="D5" s="19">
        <v>5.1999999999999998E-2</v>
      </c>
      <c r="E5" s="19">
        <v>0.29699999999999999</v>
      </c>
      <c r="F5" s="20">
        <v>1.8979999999999999</v>
      </c>
      <c r="G5" s="19">
        <v>13.452999999999999</v>
      </c>
    </row>
    <row r="6" spans="2:7" ht="15.75" x14ac:dyDescent="0.25">
      <c r="B6" s="1" t="s">
        <v>3</v>
      </c>
      <c r="C6" s="19">
        <v>2.3E-2</v>
      </c>
      <c r="D6" s="19">
        <v>6.5000000000000002E-2</v>
      </c>
      <c r="E6" s="19">
        <v>0.36299999999999999</v>
      </c>
      <c r="F6" s="20">
        <v>2.2130000000000001</v>
      </c>
      <c r="G6" s="19">
        <v>14.532</v>
      </c>
    </row>
    <row r="7" spans="2:7" ht="15.75" x14ac:dyDescent="0.25">
      <c r="B7" s="1" t="s">
        <v>4</v>
      </c>
      <c r="C7" s="19">
        <v>3.7999999999999999E-2</v>
      </c>
      <c r="D7" s="19">
        <v>0.11899999999999999</v>
      </c>
      <c r="E7" s="19">
        <v>0.58399999999999996</v>
      </c>
      <c r="F7" s="20">
        <v>3.0529999999999999</v>
      </c>
      <c r="G7" s="19">
        <v>16.978999999999999</v>
      </c>
    </row>
    <row r="8" spans="2:7" ht="15.75" x14ac:dyDescent="0.25">
      <c r="B8" s="1" t="s">
        <v>5</v>
      </c>
      <c r="C8" s="19">
        <v>7.9000000000000001E-2</v>
      </c>
      <c r="D8" s="19">
        <v>0.27600000000000002</v>
      </c>
      <c r="E8" s="19">
        <v>1.121</v>
      </c>
      <c r="F8" s="20">
        <v>4.7590000000000003</v>
      </c>
      <c r="G8" s="19">
        <v>20.896999999999998</v>
      </c>
    </row>
    <row r="9" spans="2:7" ht="15.75" x14ac:dyDescent="0.25">
      <c r="B9" s="1" t="s">
        <v>6</v>
      </c>
      <c r="C9" s="19">
        <v>0.23599999999999999</v>
      </c>
      <c r="D9" s="19">
        <v>0.70799999999999996</v>
      </c>
      <c r="E9" s="19">
        <v>2.3199999999999998</v>
      </c>
      <c r="F9" s="19">
        <v>7.8040000000000003</v>
      </c>
      <c r="G9" s="19">
        <v>26.390999999999998</v>
      </c>
    </row>
    <row r="10" spans="2:7" ht="15.75" x14ac:dyDescent="0.25">
      <c r="B10" s="1" t="s">
        <v>7</v>
      </c>
      <c r="C10" s="19">
        <v>0.56599999999999995</v>
      </c>
      <c r="D10" s="19">
        <v>1.502</v>
      </c>
      <c r="E10" s="19">
        <v>4.13</v>
      </c>
      <c r="F10" s="19">
        <v>11.509</v>
      </c>
      <c r="G10" s="19">
        <v>31.728999999999999</v>
      </c>
    </row>
    <row r="11" spans="2:7" ht="15.75" x14ac:dyDescent="0.25">
      <c r="B11" s="1" t="s">
        <v>8</v>
      </c>
      <c r="C11" s="19">
        <v>1.147</v>
      </c>
      <c r="D11" s="19">
        <v>2.7389999999999999</v>
      </c>
      <c r="E11" s="19">
        <v>6.4939999999999998</v>
      </c>
      <c r="F11" s="19">
        <v>15.641</v>
      </c>
      <c r="G11" s="19">
        <v>36.725999999999999</v>
      </c>
    </row>
    <row r="12" spans="2:7" ht="15.75" x14ac:dyDescent="0.25">
      <c r="B12" s="1" t="s">
        <v>9</v>
      </c>
      <c r="C12" s="19">
        <v>2.13</v>
      </c>
      <c r="D12" s="19">
        <v>4.5919999999999996</v>
      </c>
      <c r="E12" s="19">
        <v>9.609</v>
      </c>
      <c r="F12" s="19">
        <v>20.378</v>
      </c>
      <c r="G12" s="19">
        <v>41.856999999999999</v>
      </c>
    </row>
    <row r="13" spans="2:7" ht="15.75" x14ac:dyDescent="0.25">
      <c r="B13" s="1" t="s">
        <v>10</v>
      </c>
      <c r="C13" s="19">
        <v>3.6549999999999998</v>
      </c>
      <c r="D13" s="19">
        <v>7.1219999999999999</v>
      </c>
      <c r="E13" s="19">
        <v>13.407999999999999</v>
      </c>
      <c r="F13" s="19">
        <v>25.530999999999999</v>
      </c>
      <c r="G13" s="19">
        <v>47.131999999999998</v>
      </c>
    </row>
    <row r="14" spans="2:7" ht="15.75" x14ac:dyDescent="0.25">
      <c r="B14" s="1" t="s">
        <v>11</v>
      </c>
      <c r="C14" s="19">
        <v>5.718</v>
      </c>
      <c r="D14" s="19">
        <v>10.192</v>
      </c>
      <c r="E14" s="19">
        <v>17.574999999999999</v>
      </c>
      <c r="F14" s="19">
        <v>30.645</v>
      </c>
      <c r="G14" s="19">
        <v>52.176000000000002</v>
      </c>
    </row>
    <row r="15" spans="2:7" ht="15.75" x14ac:dyDescent="0.25">
      <c r="B15" s="1" t="s">
        <v>12</v>
      </c>
      <c r="C15" s="19">
        <v>8.3059999999999992</v>
      </c>
      <c r="D15" s="19">
        <v>13.664</v>
      </c>
      <c r="E15" s="19">
        <v>22.042999999999999</v>
      </c>
      <c r="F15" s="19">
        <v>35.767000000000003</v>
      </c>
      <c r="G15" s="19">
        <v>56.802</v>
      </c>
    </row>
    <row r="16" spans="2:7" ht="15.75" x14ac:dyDescent="0.25">
      <c r="B16" s="1" t="s">
        <v>13</v>
      </c>
      <c r="C16" s="19">
        <v>11.023</v>
      </c>
      <c r="D16" s="19">
        <v>17.152999999999999</v>
      </c>
      <c r="E16" s="19">
        <v>26.204000000000001</v>
      </c>
      <c r="F16" s="19">
        <v>40.232999999999997</v>
      </c>
      <c r="G16" s="19">
        <v>60.616</v>
      </c>
    </row>
    <row r="17" spans="2:7" ht="15.75" x14ac:dyDescent="0.25">
      <c r="B17" s="1" t="s">
        <v>14</v>
      </c>
      <c r="C17" s="19">
        <v>13.988</v>
      </c>
      <c r="D17" s="19">
        <v>20.780999999999999</v>
      </c>
      <c r="E17" s="19">
        <v>30.332999999999998</v>
      </c>
      <c r="F17" s="19">
        <v>44.438000000000002</v>
      </c>
      <c r="G17" s="19">
        <v>64.03</v>
      </c>
    </row>
    <row r="18" spans="2:7" ht="15.75" x14ac:dyDescent="0.25">
      <c r="B18" s="1" t="s">
        <v>15</v>
      </c>
      <c r="C18" s="19">
        <v>17.646999999999998</v>
      </c>
      <c r="D18" s="19">
        <v>24.920999999999999</v>
      </c>
      <c r="E18" s="19">
        <v>34.85</v>
      </c>
      <c r="F18" s="19">
        <v>48.825000000000003</v>
      </c>
      <c r="G18" s="19">
        <v>67.507999999999996</v>
      </c>
    </row>
    <row r="19" spans="2:7" ht="15.75" x14ac:dyDescent="0.25">
      <c r="B19" s="1" t="s">
        <v>16</v>
      </c>
      <c r="C19" s="19">
        <v>22.157</v>
      </c>
      <c r="D19" s="19">
        <v>29.789000000000001</v>
      </c>
      <c r="E19" s="19">
        <v>39.909999999999997</v>
      </c>
      <c r="F19" s="19">
        <v>53.515000000000001</v>
      </c>
      <c r="G19" s="19">
        <v>70.971000000000004</v>
      </c>
    </row>
  </sheetData>
  <mergeCells count="2">
    <mergeCell ref="B1:B2"/>
    <mergeCell ref="C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topLeftCell="B1" workbookViewId="0">
      <selection activeCell="C3" sqref="C3:G9"/>
    </sheetView>
  </sheetViews>
  <sheetFormatPr defaultRowHeight="15" x14ac:dyDescent="0.25"/>
  <cols>
    <col min="2" max="2" width="18.85546875" bestFit="1" customWidth="1"/>
    <col min="3" max="7" width="14" customWidth="1"/>
  </cols>
  <sheetData>
    <row r="1" spans="2:7" x14ac:dyDescent="0.25">
      <c r="B1" s="35" t="s">
        <v>17</v>
      </c>
      <c r="C1" s="36" t="s">
        <v>58</v>
      </c>
      <c r="D1" s="36"/>
      <c r="E1" s="36"/>
      <c r="F1" s="36"/>
      <c r="G1" s="36"/>
    </row>
    <row r="2" spans="2:7" x14ac:dyDescent="0.25">
      <c r="B2" s="35"/>
      <c r="C2" s="2" t="s">
        <v>57</v>
      </c>
      <c r="D2" s="2" t="s">
        <v>59</v>
      </c>
      <c r="E2" s="2" t="s">
        <v>60</v>
      </c>
      <c r="F2" s="2" t="s">
        <v>61</v>
      </c>
      <c r="G2" s="2" t="s">
        <v>62</v>
      </c>
    </row>
    <row r="3" spans="2:7" ht="15.75" x14ac:dyDescent="0.25">
      <c r="B3" s="1">
        <v>290</v>
      </c>
      <c r="C3" s="19">
        <v>3.4780000000000002</v>
      </c>
      <c r="D3" s="19">
        <v>3.0649999999999999</v>
      </c>
      <c r="E3" s="19">
        <v>2.36</v>
      </c>
      <c r="F3" s="19">
        <v>1.603</v>
      </c>
      <c r="G3" s="19">
        <v>0.82399999999999995</v>
      </c>
    </row>
    <row r="4" spans="2:7" ht="15.75" x14ac:dyDescent="0.25">
      <c r="B4" s="1">
        <v>295</v>
      </c>
      <c r="C4" s="19">
        <v>3.7450000000000001</v>
      </c>
      <c r="D4" s="19">
        <v>3.2679999999999998</v>
      </c>
      <c r="E4" s="19">
        <v>2.4980000000000002</v>
      </c>
      <c r="F4" s="19">
        <v>1.6930000000000001</v>
      </c>
      <c r="G4" s="19">
        <v>0.86399999999999999</v>
      </c>
    </row>
    <row r="5" spans="2:7" ht="15.75" x14ac:dyDescent="0.25">
      <c r="B5" s="1">
        <v>300</v>
      </c>
      <c r="C5" s="19">
        <v>3.726</v>
      </c>
      <c r="D5" s="19">
        <v>3.2789999999999999</v>
      </c>
      <c r="E5" s="19">
        <v>2.5369999999999999</v>
      </c>
      <c r="F5" s="19">
        <v>1.728</v>
      </c>
      <c r="G5" s="19">
        <v>0.879</v>
      </c>
    </row>
    <row r="6" spans="2:7" ht="15.75" x14ac:dyDescent="0.25">
      <c r="B6" s="1">
        <v>305</v>
      </c>
      <c r="C6" s="19">
        <v>3.68</v>
      </c>
      <c r="D6" s="19">
        <v>3.2240000000000002</v>
      </c>
      <c r="E6" s="19">
        <v>2.4969999999999999</v>
      </c>
      <c r="F6" s="19">
        <v>1.696</v>
      </c>
      <c r="G6" s="19">
        <v>0.86099999999999999</v>
      </c>
    </row>
    <row r="7" spans="2:7" ht="15.75" x14ac:dyDescent="0.25">
      <c r="B7" s="1">
        <v>310</v>
      </c>
      <c r="C7" s="19">
        <v>3.6019999999999999</v>
      </c>
      <c r="D7" s="19">
        <v>3.0529999999999999</v>
      </c>
      <c r="E7" s="19">
        <v>2.343</v>
      </c>
      <c r="F7" s="19">
        <v>1.593</v>
      </c>
      <c r="G7" s="19">
        <v>0.81100000000000005</v>
      </c>
    </row>
    <row r="8" spans="2:7" ht="15.75" x14ac:dyDescent="0.25">
      <c r="B8" s="1">
        <v>315</v>
      </c>
      <c r="C8" s="19">
        <v>3.294</v>
      </c>
      <c r="D8" s="19">
        <v>2.754</v>
      </c>
      <c r="E8" s="19">
        <v>2.0950000000000002</v>
      </c>
      <c r="F8" s="19">
        <v>1.419</v>
      </c>
      <c r="G8" s="19">
        <v>0.72799999999999998</v>
      </c>
    </row>
    <row r="9" spans="2:7" ht="15.75" x14ac:dyDescent="0.25">
      <c r="B9" s="1">
        <v>320</v>
      </c>
      <c r="C9" s="19">
        <v>2.88</v>
      </c>
      <c r="D9" s="19">
        <v>2.36</v>
      </c>
      <c r="E9" s="19">
        <v>1.794</v>
      </c>
      <c r="F9" s="19">
        <v>1.216</v>
      </c>
      <c r="G9" s="19">
        <v>0.63200000000000001</v>
      </c>
    </row>
  </sheetData>
  <mergeCells count="2">
    <mergeCell ref="B1:B2"/>
    <mergeCell ref="C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workbookViewId="0">
      <selection activeCell="A2" sqref="A2:M10"/>
    </sheetView>
  </sheetViews>
  <sheetFormatPr defaultRowHeight="15" x14ac:dyDescent="0.25"/>
  <cols>
    <col min="1" max="1" width="11.7109375" customWidth="1"/>
    <col min="2" max="2" width="18.85546875" bestFit="1" customWidth="1"/>
    <col min="4" max="13" width="11.5703125" customWidth="1"/>
  </cols>
  <sheetData>
    <row r="2" spans="1:13" x14ac:dyDescent="0.25">
      <c r="A2" s="38" t="s">
        <v>20</v>
      </c>
      <c r="B2" s="38" t="s">
        <v>17</v>
      </c>
      <c r="C2" s="38" t="s">
        <v>18</v>
      </c>
      <c r="D2" s="37" t="s">
        <v>56</v>
      </c>
      <c r="E2" s="37"/>
      <c r="F2" s="37"/>
      <c r="G2" s="37"/>
      <c r="H2" s="37"/>
      <c r="I2" s="3"/>
      <c r="J2" s="3"/>
      <c r="K2" s="38" t="s">
        <v>19</v>
      </c>
      <c r="L2" s="38"/>
      <c r="M2" s="38"/>
    </row>
    <row r="3" spans="1:13" ht="14.25" customHeight="1" x14ac:dyDescent="0.25">
      <c r="A3" s="38"/>
      <c r="B3" s="38"/>
      <c r="C3" s="38"/>
      <c r="D3" s="8" t="s">
        <v>57</v>
      </c>
      <c r="E3" s="8" t="s">
        <v>59</v>
      </c>
      <c r="F3" s="8" t="s">
        <v>60</v>
      </c>
      <c r="G3" s="8" t="s">
        <v>61</v>
      </c>
      <c r="H3" s="8" t="s">
        <v>62</v>
      </c>
      <c r="I3" s="8" t="s">
        <v>57</v>
      </c>
      <c r="J3" s="8" t="s">
        <v>59</v>
      </c>
      <c r="K3" s="8" t="s">
        <v>60</v>
      </c>
      <c r="L3" s="8" t="s">
        <v>61</v>
      </c>
      <c r="M3" s="8" t="s">
        <v>62</v>
      </c>
    </row>
    <row r="4" spans="1:13" ht="15.75" x14ac:dyDescent="0.25">
      <c r="A4" s="40" t="s">
        <v>21</v>
      </c>
      <c r="B4" s="4" t="s">
        <v>0</v>
      </c>
      <c r="C4" s="5">
        <v>0.1105</v>
      </c>
      <c r="D4" s="21">
        <v>2.1000000000000001E-2</v>
      </c>
      <c r="E4" s="21">
        <v>6.3E-2</v>
      </c>
      <c r="F4" s="21">
        <v>0.36499999999999999</v>
      </c>
      <c r="G4" s="22">
        <v>2.214</v>
      </c>
      <c r="H4" s="21">
        <v>14.348000000000001</v>
      </c>
      <c r="I4" s="9">
        <f>C4*D4</f>
        <v>2.3205000000000001E-3</v>
      </c>
      <c r="J4" s="9">
        <f>C4*E4</f>
        <v>6.9614999999999998E-3</v>
      </c>
      <c r="K4" s="9">
        <f>C4*F4</f>
        <v>4.03325E-2</v>
      </c>
      <c r="L4" s="9">
        <f>C4*G4</f>
        <v>0.244647</v>
      </c>
      <c r="M4" s="9">
        <f>C4*H4</f>
        <v>1.5854540000000001</v>
      </c>
    </row>
    <row r="5" spans="1:13" ht="15.75" x14ac:dyDescent="0.25">
      <c r="A5" s="40"/>
      <c r="B5" s="4" t="s">
        <v>1</v>
      </c>
      <c r="C5" s="5">
        <v>0.67200000000000004</v>
      </c>
      <c r="D5" s="21">
        <v>1.6E-2</v>
      </c>
      <c r="E5" s="21">
        <v>4.7E-2</v>
      </c>
      <c r="F5" s="21">
        <v>0.28799999999999998</v>
      </c>
      <c r="G5" s="22">
        <v>1.8979999999999999</v>
      </c>
      <c r="H5" s="21">
        <v>13.411</v>
      </c>
      <c r="I5" s="9">
        <f t="shared" ref="I5:I9" si="0">C5*D5</f>
        <v>1.0752000000000001E-2</v>
      </c>
      <c r="J5" s="9">
        <f t="shared" ref="J5:J9" si="1">C5*E5</f>
        <v>3.1584000000000001E-2</v>
      </c>
      <c r="K5" s="9">
        <f t="shared" ref="K5:K9" si="2">C5*F5</f>
        <v>0.19353599999999999</v>
      </c>
      <c r="L5" s="9">
        <f t="shared" ref="L5:L9" si="3">C5*G5</f>
        <v>1.2754559999999999</v>
      </c>
      <c r="M5" s="9">
        <f t="shared" ref="M5:M9" si="4">C5*H5</f>
        <v>9.0121920000000006</v>
      </c>
    </row>
    <row r="6" spans="1:13" ht="15.75" x14ac:dyDescent="0.25">
      <c r="A6" s="40"/>
      <c r="B6" s="4" t="s">
        <v>2</v>
      </c>
      <c r="C6" s="5">
        <v>1</v>
      </c>
      <c r="D6" s="21">
        <v>1.9E-2</v>
      </c>
      <c r="E6" s="21">
        <v>5.1999999999999998E-2</v>
      </c>
      <c r="F6" s="21">
        <v>0.29699999999999999</v>
      </c>
      <c r="G6" s="22">
        <v>1.8979999999999999</v>
      </c>
      <c r="H6" s="21">
        <v>13.452999999999999</v>
      </c>
      <c r="I6" s="9">
        <f t="shared" si="0"/>
        <v>1.9E-2</v>
      </c>
      <c r="J6" s="9">
        <f t="shared" si="1"/>
        <v>5.1999999999999998E-2</v>
      </c>
      <c r="K6" s="9">
        <f t="shared" si="2"/>
        <v>0.29699999999999999</v>
      </c>
      <c r="L6" s="9">
        <f t="shared" si="3"/>
        <v>1.8979999999999999</v>
      </c>
      <c r="M6" s="9">
        <f t="shared" si="4"/>
        <v>13.452999999999999</v>
      </c>
    </row>
    <row r="7" spans="1:13" ht="15.75" x14ac:dyDescent="0.25">
      <c r="A7" s="40"/>
      <c r="B7" s="4" t="s">
        <v>3</v>
      </c>
      <c r="C7" s="5">
        <v>0.20080000000000001</v>
      </c>
      <c r="D7" s="21">
        <v>2.3E-2</v>
      </c>
      <c r="E7" s="21">
        <v>6.5000000000000002E-2</v>
      </c>
      <c r="F7" s="21">
        <v>0.36299999999999999</v>
      </c>
      <c r="G7" s="22">
        <v>2.2130000000000001</v>
      </c>
      <c r="H7" s="21">
        <v>14.532</v>
      </c>
      <c r="I7" s="9">
        <f t="shared" si="0"/>
        <v>4.6183999999999999E-3</v>
      </c>
      <c r="J7" s="9">
        <f t="shared" si="1"/>
        <v>1.3052000000000001E-2</v>
      </c>
      <c r="K7" s="9">
        <f t="shared" si="2"/>
        <v>7.2890399999999994E-2</v>
      </c>
      <c r="L7" s="9">
        <f t="shared" si="3"/>
        <v>0.44437040000000005</v>
      </c>
      <c r="M7" s="9">
        <f t="shared" si="4"/>
        <v>2.9180256</v>
      </c>
    </row>
    <row r="8" spans="1:13" ht="15.75" x14ac:dyDescent="0.25">
      <c r="A8" s="40"/>
      <c r="B8" s="4" t="s">
        <v>4</v>
      </c>
      <c r="C8" s="5">
        <v>0.13639999999999999</v>
      </c>
      <c r="D8" s="21">
        <v>3.7999999999999999E-2</v>
      </c>
      <c r="E8" s="21">
        <v>0.11899999999999999</v>
      </c>
      <c r="F8" s="21">
        <v>0.58399999999999996</v>
      </c>
      <c r="G8" s="22">
        <v>3.0529999999999999</v>
      </c>
      <c r="H8" s="21">
        <v>16.978999999999999</v>
      </c>
      <c r="I8" s="9">
        <f t="shared" si="0"/>
        <v>5.1831999999999998E-3</v>
      </c>
      <c r="J8" s="9">
        <f t="shared" si="1"/>
        <v>1.6231599999999999E-2</v>
      </c>
      <c r="K8" s="9">
        <f t="shared" si="2"/>
        <v>7.9657599999999995E-2</v>
      </c>
      <c r="L8" s="9">
        <f t="shared" si="3"/>
        <v>0.41642919999999994</v>
      </c>
      <c r="M8" s="9">
        <f t="shared" si="4"/>
        <v>2.3159356</v>
      </c>
    </row>
    <row r="9" spans="1:13" ht="15.75" x14ac:dyDescent="0.25">
      <c r="A9" s="40"/>
      <c r="B9" s="4" t="s">
        <v>5</v>
      </c>
      <c r="C9" s="5">
        <v>0.1125</v>
      </c>
      <c r="D9" s="21">
        <v>7.9000000000000001E-2</v>
      </c>
      <c r="E9" s="21">
        <v>0.27600000000000002</v>
      </c>
      <c r="F9" s="21">
        <v>1.121</v>
      </c>
      <c r="G9" s="22">
        <v>4.7590000000000003</v>
      </c>
      <c r="H9" s="21">
        <v>20.896999999999998</v>
      </c>
      <c r="I9" s="9">
        <f t="shared" si="0"/>
        <v>8.8874999999999996E-3</v>
      </c>
      <c r="J9" s="9">
        <f t="shared" si="1"/>
        <v>3.1050000000000005E-2</v>
      </c>
      <c r="K9" s="9">
        <f t="shared" si="2"/>
        <v>0.12611250000000002</v>
      </c>
      <c r="L9" s="9">
        <f t="shared" si="3"/>
        <v>0.53538750000000002</v>
      </c>
      <c r="M9" s="9">
        <f t="shared" si="4"/>
        <v>2.3509124999999997</v>
      </c>
    </row>
    <row r="10" spans="1:13" x14ac:dyDescent="0.25">
      <c r="A10" s="39" t="s">
        <v>22</v>
      </c>
      <c r="B10" s="39"/>
      <c r="C10" s="9">
        <f>SUM(C4:C9)</f>
        <v>2.2322000000000002</v>
      </c>
      <c r="D10" s="6"/>
      <c r="E10" s="6"/>
      <c r="F10" s="6"/>
      <c r="G10" s="6"/>
      <c r="H10" s="6"/>
      <c r="I10" s="9">
        <f t="shared" ref="I10:L10" si="5">SUM(I4:I9)</f>
        <v>5.0761600000000004E-2</v>
      </c>
      <c r="J10" s="9">
        <f t="shared" si="5"/>
        <v>0.15087910000000002</v>
      </c>
      <c r="K10" s="9">
        <f t="shared" si="5"/>
        <v>0.80952899999999994</v>
      </c>
      <c r="L10" s="9">
        <f t="shared" si="5"/>
        <v>4.8142900999999991</v>
      </c>
      <c r="M10" s="9">
        <f>SUM(M4:M9)</f>
        <v>31.6355197</v>
      </c>
    </row>
  </sheetData>
  <mergeCells count="7">
    <mergeCell ref="D2:H2"/>
    <mergeCell ref="K2:M2"/>
    <mergeCell ref="A10:B10"/>
    <mergeCell ref="A4:A9"/>
    <mergeCell ref="A2:A3"/>
    <mergeCell ref="B2:B3"/>
    <mergeCell ref="C2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workbookViewId="0">
      <selection activeCell="A2" sqref="A2:M15"/>
    </sheetView>
  </sheetViews>
  <sheetFormatPr defaultRowHeight="15" x14ac:dyDescent="0.25"/>
  <cols>
    <col min="1" max="1" width="11.5703125" customWidth="1"/>
    <col min="2" max="2" width="11.140625" customWidth="1"/>
    <col min="4" max="13" width="10.85546875" customWidth="1"/>
  </cols>
  <sheetData>
    <row r="2" spans="1:13" x14ac:dyDescent="0.25">
      <c r="A2" s="38" t="s">
        <v>20</v>
      </c>
      <c r="B2" s="43" t="s">
        <v>17</v>
      </c>
      <c r="C2" s="38" t="s">
        <v>23</v>
      </c>
      <c r="D2" s="37" t="s">
        <v>56</v>
      </c>
      <c r="E2" s="37"/>
      <c r="F2" s="37"/>
      <c r="G2" s="37"/>
      <c r="H2" s="37"/>
      <c r="I2" s="38" t="s">
        <v>24</v>
      </c>
      <c r="J2" s="38"/>
      <c r="K2" s="38"/>
      <c r="L2" s="38"/>
      <c r="M2" s="38"/>
    </row>
    <row r="3" spans="1:13" x14ac:dyDescent="0.25">
      <c r="A3" s="38"/>
      <c r="B3" s="43"/>
      <c r="C3" s="38"/>
      <c r="D3" s="8" t="s">
        <v>57</v>
      </c>
      <c r="E3" s="8" t="s">
        <v>59</v>
      </c>
      <c r="F3" s="8" t="s">
        <v>60</v>
      </c>
      <c r="G3" s="8" t="s">
        <v>61</v>
      </c>
      <c r="H3" s="8" t="s">
        <v>62</v>
      </c>
      <c r="I3" s="8" t="s">
        <v>57</v>
      </c>
      <c r="J3" s="8" t="s">
        <v>59</v>
      </c>
      <c r="K3" s="8" t="s">
        <v>60</v>
      </c>
      <c r="L3" s="8" t="s">
        <v>61</v>
      </c>
      <c r="M3" s="8" t="s">
        <v>62</v>
      </c>
    </row>
    <row r="4" spans="1:13" ht="15.75" customHeight="1" x14ac:dyDescent="0.25">
      <c r="A4" s="40" t="s">
        <v>21</v>
      </c>
      <c r="B4" s="4" t="s">
        <v>6</v>
      </c>
      <c r="C4" s="4">
        <v>0.1079</v>
      </c>
      <c r="D4" s="21">
        <v>0.23599999999999999</v>
      </c>
      <c r="E4" s="21">
        <v>0.70799999999999996</v>
      </c>
      <c r="F4" s="21">
        <v>2.3199999999999998</v>
      </c>
      <c r="G4" s="21">
        <v>7.8040000000000003</v>
      </c>
      <c r="H4" s="21">
        <v>26.390999999999998</v>
      </c>
      <c r="I4" s="9">
        <f>C4*D4</f>
        <v>2.5464399999999998E-2</v>
      </c>
      <c r="J4" s="9">
        <f>C4*E4</f>
        <v>7.6393199999999994E-2</v>
      </c>
      <c r="K4" s="9">
        <f>C4*F4</f>
        <v>0.25032799999999999</v>
      </c>
      <c r="L4" s="9">
        <f>C4*G4</f>
        <v>0.84205160000000001</v>
      </c>
      <c r="M4" s="9">
        <f>C4*H4</f>
        <v>2.8475888999999999</v>
      </c>
    </row>
    <row r="5" spans="1:13" ht="15.75" x14ac:dyDescent="0.25">
      <c r="A5" s="40"/>
      <c r="B5" s="4" t="s">
        <v>7</v>
      </c>
      <c r="C5" s="4">
        <v>0.10199999999999999</v>
      </c>
      <c r="D5" s="21">
        <v>0.56599999999999995</v>
      </c>
      <c r="E5" s="21">
        <v>1.502</v>
      </c>
      <c r="F5" s="21">
        <v>4.13</v>
      </c>
      <c r="G5" s="21">
        <v>11.509</v>
      </c>
      <c r="H5" s="21">
        <v>31.728999999999999</v>
      </c>
      <c r="I5" s="9">
        <f t="shared" ref="I5:I14" si="0">C5*D5</f>
        <v>5.7731999999999992E-2</v>
      </c>
      <c r="J5" s="9">
        <f t="shared" ref="J5:J14" si="1">C5*E5</f>
        <v>0.15320399999999998</v>
      </c>
      <c r="K5" s="9">
        <f t="shared" ref="K5:K14" si="2">C5*F5</f>
        <v>0.42125999999999997</v>
      </c>
      <c r="L5" s="9">
        <f t="shared" ref="L5:L14" si="3">C5*G5</f>
        <v>1.173918</v>
      </c>
      <c r="M5" s="9">
        <f t="shared" ref="M5:M14" si="4">C5*H5</f>
        <v>3.2363579999999996</v>
      </c>
    </row>
    <row r="6" spans="1:13" ht="15.75" x14ac:dyDescent="0.25">
      <c r="A6" s="40"/>
      <c r="B6" s="4" t="s">
        <v>8</v>
      </c>
      <c r="C6" s="4">
        <v>9.3600000000000003E-2</v>
      </c>
      <c r="D6" s="21">
        <v>1.147</v>
      </c>
      <c r="E6" s="21">
        <v>2.7389999999999999</v>
      </c>
      <c r="F6" s="21">
        <v>6.4939999999999998</v>
      </c>
      <c r="G6" s="21">
        <v>15.641</v>
      </c>
      <c r="H6" s="21">
        <v>36.725999999999999</v>
      </c>
      <c r="I6" s="9">
        <f t="shared" si="0"/>
        <v>0.1073592</v>
      </c>
      <c r="J6" s="9">
        <f t="shared" si="1"/>
        <v>0.2563704</v>
      </c>
      <c r="K6" s="9">
        <f t="shared" si="2"/>
        <v>0.6078384</v>
      </c>
      <c r="L6" s="9">
        <f t="shared" si="3"/>
        <v>1.4639976000000001</v>
      </c>
      <c r="M6" s="9">
        <f t="shared" si="4"/>
        <v>3.4375536000000002</v>
      </c>
    </row>
    <row r="7" spans="1:13" ht="15.75" x14ac:dyDescent="0.25">
      <c r="A7" s="40"/>
      <c r="B7" s="4" t="s">
        <v>9</v>
      </c>
      <c r="C7" s="4">
        <v>7.9799999999999996E-2</v>
      </c>
      <c r="D7" s="21">
        <v>2.13</v>
      </c>
      <c r="E7" s="21">
        <v>4.5919999999999996</v>
      </c>
      <c r="F7" s="21">
        <v>9.609</v>
      </c>
      <c r="G7" s="21">
        <v>20.378</v>
      </c>
      <c r="H7" s="21">
        <v>41.856999999999999</v>
      </c>
      <c r="I7" s="9">
        <f t="shared" si="0"/>
        <v>0.16997399999999999</v>
      </c>
      <c r="J7" s="9">
        <f t="shared" si="1"/>
        <v>0.36644159999999998</v>
      </c>
      <c r="K7" s="9">
        <f t="shared" si="2"/>
        <v>0.76679819999999999</v>
      </c>
      <c r="L7" s="9">
        <f t="shared" si="3"/>
        <v>1.6261644</v>
      </c>
      <c r="M7" s="9">
        <f t="shared" si="4"/>
        <v>3.3401885999999998</v>
      </c>
    </row>
    <row r="8" spans="1:13" ht="15.75" x14ac:dyDescent="0.25">
      <c r="A8" s="40"/>
      <c r="B8" s="4" t="s">
        <v>10</v>
      </c>
      <c r="C8" s="4">
        <v>6.6900000000000001E-2</v>
      </c>
      <c r="D8" s="21">
        <v>3.6549999999999998</v>
      </c>
      <c r="E8" s="21">
        <v>7.1219999999999999</v>
      </c>
      <c r="F8" s="21">
        <v>13.407999999999999</v>
      </c>
      <c r="G8" s="21">
        <v>25.530999999999999</v>
      </c>
      <c r="H8" s="21">
        <v>47.131999999999998</v>
      </c>
      <c r="I8" s="9">
        <f t="shared" si="0"/>
        <v>0.2445195</v>
      </c>
      <c r="J8" s="9">
        <f t="shared" si="1"/>
        <v>0.47646179999999999</v>
      </c>
      <c r="K8" s="9">
        <f t="shared" si="2"/>
        <v>0.89699519999999999</v>
      </c>
      <c r="L8" s="9">
        <f t="shared" si="3"/>
        <v>1.7080238999999999</v>
      </c>
      <c r="M8" s="9">
        <f t="shared" si="4"/>
        <v>3.1531308</v>
      </c>
    </row>
    <row r="9" spans="1:13" ht="15.75" x14ac:dyDescent="0.25">
      <c r="A9" s="40"/>
      <c r="B9" s="4" t="s">
        <v>11</v>
      </c>
      <c r="C9" s="4">
        <v>5.7000000000000002E-2</v>
      </c>
      <c r="D9" s="21">
        <v>5.718</v>
      </c>
      <c r="E9" s="21">
        <v>10.192</v>
      </c>
      <c r="F9" s="21">
        <v>17.574999999999999</v>
      </c>
      <c r="G9" s="21">
        <v>30.645</v>
      </c>
      <c r="H9" s="21">
        <v>52.176000000000002</v>
      </c>
      <c r="I9" s="9">
        <f t="shared" si="0"/>
        <v>0.32592599999999999</v>
      </c>
      <c r="J9" s="9">
        <f t="shared" si="1"/>
        <v>0.58094400000000002</v>
      </c>
      <c r="K9" s="9">
        <f t="shared" si="2"/>
        <v>1.0017750000000001</v>
      </c>
      <c r="L9" s="9">
        <f t="shared" si="3"/>
        <v>1.7467650000000001</v>
      </c>
      <c r="M9" s="9">
        <f t="shared" si="4"/>
        <v>2.9740320000000002</v>
      </c>
    </row>
    <row r="10" spans="1:13" ht="15.75" x14ac:dyDescent="0.25">
      <c r="A10" s="40"/>
      <c r="B10" s="4" t="s">
        <v>12</v>
      </c>
      <c r="C10" s="4">
        <v>4.48E-2</v>
      </c>
      <c r="D10" s="21">
        <v>8.3059999999999992</v>
      </c>
      <c r="E10" s="21">
        <v>13.664</v>
      </c>
      <c r="F10" s="21">
        <v>22.042999999999999</v>
      </c>
      <c r="G10" s="21">
        <v>35.767000000000003</v>
      </c>
      <c r="H10" s="21">
        <v>56.802</v>
      </c>
      <c r="I10" s="9">
        <f t="shared" si="0"/>
        <v>0.37210879999999996</v>
      </c>
      <c r="J10" s="9">
        <f t="shared" si="1"/>
        <v>0.6121472</v>
      </c>
      <c r="K10" s="9">
        <f t="shared" si="2"/>
        <v>0.98752639999999992</v>
      </c>
      <c r="L10" s="9">
        <f t="shared" si="3"/>
        <v>1.6023616000000001</v>
      </c>
      <c r="M10" s="9">
        <f t="shared" si="4"/>
        <v>2.5447296000000001</v>
      </c>
    </row>
    <row r="11" spans="1:13" ht="15.75" x14ac:dyDescent="0.25">
      <c r="A11" s="40"/>
      <c r="B11" s="4" t="s">
        <v>13</v>
      </c>
      <c r="C11" s="4">
        <v>4.5600000000000002E-2</v>
      </c>
      <c r="D11" s="21">
        <v>11.023</v>
      </c>
      <c r="E11" s="21">
        <v>17.152999999999999</v>
      </c>
      <c r="F11" s="21">
        <v>26.204000000000001</v>
      </c>
      <c r="G11" s="21">
        <v>40.232999999999997</v>
      </c>
      <c r="H11" s="21">
        <v>60.616</v>
      </c>
      <c r="I11" s="9">
        <f t="shared" si="0"/>
        <v>0.50264880000000001</v>
      </c>
      <c r="J11" s="9">
        <f t="shared" si="1"/>
        <v>0.78217680000000001</v>
      </c>
      <c r="K11" s="9">
        <f t="shared" si="2"/>
        <v>1.1949024000000001</v>
      </c>
      <c r="L11" s="9">
        <f t="shared" si="3"/>
        <v>1.8346247999999998</v>
      </c>
      <c r="M11" s="9">
        <f t="shared" si="4"/>
        <v>2.7640896000000001</v>
      </c>
    </row>
    <row r="12" spans="1:13" ht="15.75" x14ac:dyDescent="0.25">
      <c r="A12" s="40"/>
      <c r="B12" s="4" t="s">
        <v>14</v>
      </c>
      <c r="C12" s="4">
        <v>3.56E-2</v>
      </c>
      <c r="D12" s="21">
        <v>13.988</v>
      </c>
      <c r="E12" s="21">
        <v>20.780999999999999</v>
      </c>
      <c r="F12" s="21">
        <v>30.332999999999998</v>
      </c>
      <c r="G12" s="21">
        <v>44.438000000000002</v>
      </c>
      <c r="H12" s="21">
        <v>64.03</v>
      </c>
      <c r="I12" s="9">
        <f t="shared" si="0"/>
        <v>0.49797279999999999</v>
      </c>
      <c r="J12" s="9">
        <f t="shared" si="1"/>
        <v>0.73980360000000001</v>
      </c>
      <c r="K12" s="9">
        <f t="shared" si="2"/>
        <v>1.0798547999999999</v>
      </c>
      <c r="L12" s="9">
        <f t="shared" si="3"/>
        <v>1.5819928000000001</v>
      </c>
      <c r="M12" s="9">
        <f t="shared" si="4"/>
        <v>2.279468</v>
      </c>
    </row>
    <row r="13" spans="1:13" ht="15.75" x14ac:dyDescent="0.25">
      <c r="A13" s="40"/>
      <c r="B13" s="4" t="s">
        <v>15</v>
      </c>
      <c r="C13" s="4">
        <v>3.1E-2</v>
      </c>
      <c r="D13" s="21">
        <v>17.646999999999998</v>
      </c>
      <c r="E13" s="21">
        <v>24.920999999999999</v>
      </c>
      <c r="F13" s="21">
        <v>34.85</v>
      </c>
      <c r="G13" s="21">
        <v>48.825000000000003</v>
      </c>
      <c r="H13" s="21">
        <v>67.507999999999996</v>
      </c>
      <c r="I13" s="9">
        <f t="shared" si="0"/>
        <v>0.5470569999999999</v>
      </c>
      <c r="J13" s="9">
        <f t="shared" si="1"/>
        <v>0.77255099999999999</v>
      </c>
      <c r="K13" s="9">
        <f t="shared" si="2"/>
        <v>1.0803500000000001</v>
      </c>
      <c r="L13" s="9">
        <f t="shared" si="3"/>
        <v>1.5135750000000001</v>
      </c>
      <c r="M13" s="9">
        <f t="shared" si="4"/>
        <v>2.0927479999999998</v>
      </c>
    </row>
    <row r="14" spans="1:13" ht="15.75" x14ac:dyDescent="0.25">
      <c r="A14" s="40"/>
      <c r="B14" s="4" t="s">
        <v>16</v>
      </c>
      <c r="C14" s="4">
        <v>2.5999999999999999E-2</v>
      </c>
      <c r="D14" s="21">
        <v>22.157</v>
      </c>
      <c r="E14" s="21">
        <v>29.789000000000001</v>
      </c>
      <c r="F14" s="21">
        <v>39.909999999999997</v>
      </c>
      <c r="G14" s="21">
        <v>53.515000000000001</v>
      </c>
      <c r="H14" s="21">
        <v>70.971000000000004</v>
      </c>
      <c r="I14" s="9">
        <f t="shared" si="0"/>
        <v>0.57608199999999998</v>
      </c>
      <c r="J14" s="9">
        <f t="shared" si="1"/>
        <v>0.77451400000000004</v>
      </c>
      <c r="K14" s="9">
        <f t="shared" si="2"/>
        <v>1.0376599999999998</v>
      </c>
      <c r="L14" s="9">
        <f t="shared" si="3"/>
        <v>1.3913899999999999</v>
      </c>
      <c r="M14" s="9">
        <f t="shared" si="4"/>
        <v>1.8452459999999999</v>
      </c>
    </row>
    <row r="15" spans="1:13" x14ac:dyDescent="0.25">
      <c r="A15" s="41" t="s">
        <v>22</v>
      </c>
      <c r="B15" s="42"/>
      <c r="C15" s="6">
        <f>SUM(C4:C14)</f>
        <v>0.69019999999999992</v>
      </c>
      <c r="D15" s="6"/>
      <c r="E15" s="6"/>
      <c r="F15" s="6"/>
      <c r="G15" s="6"/>
      <c r="H15" s="6"/>
      <c r="I15" s="9">
        <f>SUM(I4:I14)</f>
        <v>3.4268445000000001</v>
      </c>
      <c r="J15" s="9">
        <f t="shared" ref="J15:M15" si="5">SUM(J4:J14)</f>
        <v>5.5910076000000002</v>
      </c>
      <c r="K15" s="9">
        <f t="shared" si="5"/>
        <v>9.325288399999998</v>
      </c>
      <c r="L15" s="9">
        <f t="shared" si="5"/>
        <v>16.484864699999999</v>
      </c>
      <c r="M15" s="9">
        <f t="shared" si="5"/>
        <v>30.515133100000003</v>
      </c>
    </row>
  </sheetData>
  <mergeCells count="7">
    <mergeCell ref="D2:H2"/>
    <mergeCell ref="I2:M2"/>
    <mergeCell ref="A4:A14"/>
    <mergeCell ref="A15:B15"/>
    <mergeCell ref="A2:A3"/>
    <mergeCell ref="B2:B3"/>
    <mergeCell ref="C2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"/>
  <sheetViews>
    <sheetView topLeftCell="A7" workbookViewId="0">
      <selection activeCell="A2" sqref="A2:M11"/>
    </sheetView>
  </sheetViews>
  <sheetFormatPr defaultRowHeight="15" x14ac:dyDescent="0.25"/>
  <cols>
    <col min="2" max="2" width="19" bestFit="1" customWidth="1"/>
    <col min="4" max="6" width="10.85546875" customWidth="1"/>
    <col min="7" max="7" width="18.7109375" customWidth="1"/>
    <col min="8" max="8" width="10.85546875" customWidth="1"/>
    <col min="9" max="13" width="10" customWidth="1"/>
  </cols>
  <sheetData>
    <row r="2" spans="1:13" x14ac:dyDescent="0.25">
      <c r="A2" s="38" t="s">
        <v>20</v>
      </c>
      <c r="B2" s="38" t="s">
        <v>17</v>
      </c>
      <c r="C2" s="38" t="s">
        <v>25</v>
      </c>
      <c r="D2" s="37" t="s">
        <v>63</v>
      </c>
      <c r="E2" s="37"/>
      <c r="F2" s="37"/>
      <c r="G2" s="37"/>
      <c r="H2" s="37"/>
      <c r="I2" s="38" t="s">
        <v>19</v>
      </c>
      <c r="J2" s="38"/>
      <c r="K2" s="38"/>
      <c r="L2" s="38"/>
      <c r="M2" s="38"/>
    </row>
    <row r="3" spans="1:13" x14ac:dyDescent="0.25">
      <c r="A3" s="38"/>
      <c r="B3" s="38"/>
      <c r="C3" s="38"/>
      <c r="D3" s="8" t="s">
        <v>57</v>
      </c>
      <c r="E3" s="8" t="s">
        <v>59</v>
      </c>
      <c r="F3" s="8" t="s">
        <v>60</v>
      </c>
      <c r="G3" s="8" t="s">
        <v>61</v>
      </c>
      <c r="H3" s="8" t="s">
        <v>62</v>
      </c>
      <c r="I3" s="8" t="s">
        <v>57</v>
      </c>
      <c r="J3" s="8" t="s">
        <v>59</v>
      </c>
      <c r="K3" s="8" t="s">
        <v>60</v>
      </c>
      <c r="L3" s="8" t="s">
        <v>61</v>
      </c>
      <c r="M3" s="8" t="s">
        <v>62</v>
      </c>
    </row>
    <row r="4" spans="1:13" ht="15.75" customHeight="1" x14ac:dyDescent="0.25">
      <c r="A4" s="40" t="s">
        <v>21</v>
      </c>
      <c r="B4" s="4">
        <v>290</v>
      </c>
      <c r="C4" s="4">
        <v>1.4999999999999999E-2</v>
      </c>
      <c r="D4" s="21">
        <v>3.4780000000000002</v>
      </c>
      <c r="E4" s="21">
        <v>3.0649999999999999</v>
      </c>
      <c r="F4" s="21">
        <v>2.36</v>
      </c>
      <c r="G4" s="21">
        <v>1.603</v>
      </c>
      <c r="H4" s="21">
        <v>0.82399999999999995</v>
      </c>
      <c r="I4" s="7">
        <f>C4*D4</f>
        <v>5.2170000000000001E-2</v>
      </c>
      <c r="J4" s="7">
        <f>C4*E4</f>
        <v>4.5974999999999995E-2</v>
      </c>
      <c r="K4" s="7">
        <f>C4*F4</f>
        <v>3.5399999999999994E-2</v>
      </c>
      <c r="L4" s="7">
        <f>C4*G4</f>
        <v>2.4045E-2</v>
      </c>
      <c r="M4" s="7">
        <f>C4*H4</f>
        <v>1.2359999999999999E-2</v>
      </c>
    </row>
    <row r="5" spans="1:13" ht="15.75" x14ac:dyDescent="0.25">
      <c r="A5" s="40"/>
      <c r="B5" s="4">
        <v>295</v>
      </c>
      <c r="C5" s="4">
        <v>8.1699999999999995E-2</v>
      </c>
      <c r="D5" s="21">
        <v>3.7450000000000001</v>
      </c>
      <c r="E5" s="21">
        <v>3.2679999999999998</v>
      </c>
      <c r="F5" s="21">
        <v>2.4980000000000002</v>
      </c>
      <c r="G5" s="21">
        <v>1.6930000000000001</v>
      </c>
      <c r="H5" s="21">
        <v>0.86399999999999999</v>
      </c>
      <c r="I5" s="7">
        <f t="shared" ref="I5:I10" si="0">C5*D5</f>
        <v>0.30596649999999997</v>
      </c>
      <c r="J5" s="7">
        <f t="shared" ref="J5:J10" si="1">C5*E5</f>
        <v>0.26699559999999994</v>
      </c>
      <c r="K5" s="7">
        <f t="shared" ref="K5:K10" si="2">C5*F5</f>
        <v>0.20408660000000001</v>
      </c>
      <c r="L5" s="7">
        <f t="shared" ref="L5:L10" si="3">C5*G5</f>
        <v>0.1383181</v>
      </c>
      <c r="M5" s="7">
        <f t="shared" ref="M5:M10" si="4">C5*H5</f>
        <v>7.0588799999999993E-2</v>
      </c>
    </row>
    <row r="6" spans="1:13" ht="15.75" x14ac:dyDescent="0.25">
      <c r="A6" s="40"/>
      <c r="B6" s="4">
        <v>300</v>
      </c>
      <c r="C6" s="4">
        <v>0.28739999999999999</v>
      </c>
      <c r="D6" s="21">
        <v>3.726</v>
      </c>
      <c r="E6" s="21">
        <v>3.2789999999999999</v>
      </c>
      <c r="F6" s="21">
        <v>2.5369999999999999</v>
      </c>
      <c r="G6" s="21">
        <v>1.728</v>
      </c>
      <c r="H6" s="21">
        <v>0.879</v>
      </c>
      <c r="I6" s="7">
        <f t="shared" si="0"/>
        <v>1.0708523999999999</v>
      </c>
      <c r="J6" s="7">
        <f t="shared" si="1"/>
        <v>0.94238459999999991</v>
      </c>
      <c r="K6" s="7">
        <f t="shared" si="2"/>
        <v>0.72913379999999994</v>
      </c>
      <c r="L6" s="7">
        <f t="shared" si="3"/>
        <v>0.49662719999999999</v>
      </c>
      <c r="M6" s="7">
        <f t="shared" si="4"/>
        <v>0.25262459999999998</v>
      </c>
    </row>
    <row r="7" spans="1:13" ht="15.75" x14ac:dyDescent="0.25">
      <c r="A7" s="40"/>
      <c r="B7" s="4">
        <v>305</v>
      </c>
      <c r="C7" s="4">
        <v>0.32779999999999998</v>
      </c>
      <c r="D7" s="21">
        <v>3.68</v>
      </c>
      <c r="E7" s="21">
        <v>3.2240000000000002</v>
      </c>
      <c r="F7" s="21">
        <v>2.4969999999999999</v>
      </c>
      <c r="G7" s="21">
        <v>1.696</v>
      </c>
      <c r="H7" s="21">
        <v>0.86099999999999999</v>
      </c>
      <c r="I7" s="7">
        <f t="shared" si="0"/>
        <v>1.206304</v>
      </c>
      <c r="J7" s="7">
        <f t="shared" si="1"/>
        <v>1.0568272000000001</v>
      </c>
      <c r="K7" s="7">
        <f t="shared" si="2"/>
        <v>0.81851659999999993</v>
      </c>
      <c r="L7" s="7">
        <f t="shared" si="3"/>
        <v>0.55594879999999991</v>
      </c>
      <c r="M7" s="7">
        <f t="shared" si="4"/>
        <v>0.28223579999999998</v>
      </c>
    </row>
    <row r="8" spans="1:13" ht="15.75" x14ac:dyDescent="0.25">
      <c r="A8" s="40"/>
      <c r="B8" s="4">
        <v>310</v>
      </c>
      <c r="C8" s="4">
        <v>0.18640000000000001</v>
      </c>
      <c r="D8" s="21">
        <v>3.6019999999999999</v>
      </c>
      <c r="E8" s="21">
        <v>3.0529999999999999</v>
      </c>
      <c r="F8" s="21">
        <v>2.343</v>
      </c>
      <c r="G8" s="21">
        <v>1.593</v>
      </c>
      <c r="H8" s="21">
        <v>0.81100000000000005</v>
      </c>
      <c r="I8" s="7">
        <f t="shared" si="0"/>
        <v>0.67141280000000003</v>
      </c>
      <c r="J8" s="7">
        <f t="shared" si="1"/>
        <v>0.56907920000000001</v>
      </c>
      <c r="K8" s="7">
        <f t="shared" si="2"/>
        <v>0.43673520000000005</v>
      </c>
      <c r="L8" s="7">
        <f t="shared" si="3"/>
        <v>0.29693520000000001</v>
      </c>
      <c r="M8" s="7">
        <f t="shared" si="4"/>
        <v>0.15117040000000001</v>
      </c>
    </row>
    <row r="9" spans="1:13" ht="15.75" x14ac:dyDescent="0.25">
      <c r="A9" s="40"/>
      <c r="B9" s="4">
        <v>315</v>
      </c>
      <c r="C9" s="4">
        <v>8.3900000000000002E-2</v>
      </c>
      <c r="D9" s="21">
        <v>3.294</v>
      </c>
      <c r="E9" s="21">
        <v>2.754</v>
      </c>
      <c r="F9" s="21">
        <v>2.0950000000000002</v>
      </c>
      <c r="G9" s="21">
        <v>1.419</v>
      </c>
      <c r="H9" s="21">
        <v>0.72799999999999998</v>
      </c>
      <c r="I9" s="7">
        <f t="shared" si="0"/>
        <v>0.27636660000000002</v>
      </c>
      <c r="J9" s="7">
        <f t="shared" si="1"/>
        <v>0.2310606</v>
      </c>
      <c r="K9" s="7">
        <f t="shared" si="2"/>
        <v>0.17577050000000002</v>
      </c>
      <c r="L9" s="7">
        <f t="shared" si="3"/>
        <v>0.11905410000000001</v>
      </c>
      <c r="M9" s="7">
        <f t="shared" si="4"/>
        <v>6.10792E-2</v>
      </c>
    </row>
    <row r="10" spans="1:13" ht="15.75" x14ac:dyDescent="0.25">
      <c r="A10" s="40"/>
      <c r="B10" s="4">
        <v>320</v>
      </c>
      <c r="C10" s="4">
        <v>1.7999999999999999E-2</v>
      </c>
      <c r="D10" s="21">
        <v>2.88</v>
      </c>
      <c r="E10" s="21">
        <v>2.36</v>
      </c>
      <c r="F10" s="21">
        <v>1.794</v>
      </c>
      <c r="G10" s="21">
        <v>1.216</v>
      </c>
      <c r="H10" s="21">
        <v>0.63200000000000001</v>
      </c>
      <c r="I10" s="7">
        <f t="shared" si="0"/>
        <v>5.1839999999999997E-2</v>
      </c>
      <c r="J10" s="7">
        <f t="shared" si="1"/>
        <v>4.2479999999999997E-2</v>
      </c>
      <c r="K10" s="7">
        <f t="shared" si="2"/>
        <v>3.2292000000000001E-2</v>
      </c>
      <c r="L10" s="7">
        <f t="shared" si="3"/>
        <v>2.1887999999999998E-2</v>
      </c>
      <c r="M10" s="7">
        <f t="shared" si="4"/>
        <v>1.1375999999999999E-2</v>
      </c>
    </row>
    <row r="11" spans="1:13" x14ac:dyDescent="0.25">
      <c r="A11" s="39" t="s">
        <v>22</v>
      </c>
      <c r="B11" s="39"/>
      <c r="C11" s="39"/>
      <c r="D11" s="39"/>
      <c r="E11" s="39"/>
      <c r="F11" s="39"/>
      <c r="G11" s="39"/>
      <c r="H11" s="39"/>
      <c r="I11" s="7">
        <f>SUM(I4:I10)</f>
        <v>3.6349122999999994</v>
      </c>
      <c r="J11" s="7">
        <f>SUM(J4:J10)</f>
        <v>3.1548022000000002</v>
      </c>
      <c r="K11" s="7">
        <f t="shared" ref="K11:M11" si="5">SUM(K4:K10)</f>
        <v>2.4319347000000002</v>
      </c>
      <c r="L11" s="7">
        <f t="shared" si="5"/>
        <v>1.6528164000000001</v>
      </c>
      <c r="M11" s="7">
        <f t="shared" si="5"/>
        <v>0.84143480000000004</v>
      </c>
    </row>
  </sheetData>
  <mergeCells count="7">
    <mergeCell ref="I2:M2"/>
    <mergeCell ref="A11:H11"/>
    <mergeCell ref="A4:A10"/>
    <mergeCell ref="A2:A3"/>
    <mergeCell ref="B2:B3"/>
    <mergeCell ref="C2:C3"/>
    <mergeCell ref="D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tabSelected="1" workbookViewId="0">
      <selection activeCell="F5" sqref="F5"/>
    </sheetView>
  </sheetViews>
  <sheetFormatPr defaultRowHeight="15" x14ac:dyDescent="0.25"/>
  <cols>
    <col min="2" max="2" width="23.42578125" customWidth="1"/>
    <col min="3" max="5" width="17.5703125" customWidth="1"/>
    <col min="6" max="6" width="39.5703125" customWidth="1"/>
    <col min="7" max="11" width="10.42578125" customWidth="1"/>
    <col min="12" max="12" width="17.42578125" bestFit="1" customWidth="1"/>
  </cols>
  <sheetData>
    <row r="2" spans="2:6" ht="48" customHeight="1" x14ac:dyDescent="0.25">
      <c r="B2" s="28" t="s">
        <v>65</v>
      </c>
      <c r="C2" s="29" t="s">
        <v>54</v>
      </c>
      <c r="D2" s="29" t="s">
        <v>55</v>
      </c>
      <c r="E2" s="29" t="s">
        <v>28</v>
      </c>
      <c r="F2" s="29" t="s">
        <v>29</v>
      </c>
    </row>
    <row r="3" spans="2:6" ht="47.25" customHeight="1" x14ac:dyDescent="0.25">
      <c r="B3" s="18" t="s">
        <v>57</v>
      </c>
      <c r="C3" s="23">
        <f>'Uji Eritema'!I10/'Uji Eritema'!C10</f>
        <v>2.2740614640265208E-2</v>
      </c>
      <c r="D3" s="23">
        <f>'Uji Pigmentasi'!I15/'Uji Pigmentasi'!C15</f>
        <v>4.9650021732831071</v>
      </c>
      <c r="E3" s="23">
        <f>'Uji SPF'!I11*10</f>
        <v>36.349122999999992</v>
      </c>
      <c r="F3" s="15" t="s">
        <v>53</v>
      </c>
    </row>
    <row r="4" spans="2:6" ht="47.25" customHeight="1" x14ac:dyDescent="0.25">
      <c r="B4" s="18" t="s">
        <v>59</v>
      </c>
      <c r="C4" s="23">
        <f>'Uji Eritema'!J10/'Uji Eritema'!C10</f>
        <v>6.7592106442075084E-2</v>
      </c>
      <c r="D4" s="23">
        <f>'Uji Pigmentasi'!J15/'Uji Pigmentasi'!C15</f>
        <v>8.1005615763546803</v>
      </c>
      <c r="E4" s="23">
        <f>'Uji SPF'!J11*10</f>
        <v>31.548022000000003</v>
      </c>
      <c r="F4" s="15" t="s">
        <v>53</v>
      </c>
    </row>
    <row r="5" spans="2:6" ht="47.25" customHeight="1" x14ac:dyDescent="0.25">
      <c r="B5" s="18" t="s">
        <v>60</v>
      </c>
      <c r="C5" s="23">
        <f>'Uji Eritema'!K10/'Uji Eritema'!C10</f>
        <v>0.36265970791147739</v>
      </c>
      <c r="D5" s="23">
        <f>'Uji Pigmentasi'!K15/'Uji Pigmentasi'!C15</f>
        <v>13.510994494349463</v>
      </c>
      <c r="E5" s="23">
        <f>'Uji SPF'!K11*10</f>
        <v>24.319347</v>
      </c>
      <c r="F5" s="15" t="s">
        <v>53</v>
      </c>
    </row>
    <row r="6" spans="2:6" ht="47.25" customHeight="1" x14ac:dyDescent="0.25">
      <c r="B6" s="18" t="s">
        <v>61</v>
      </c>
      <c r="C6" s="25">
        <f>'Uji Eritema'!L10/'Uji Eritema'!C10</f>
        <v>2.156746752083146</v>
      </c>
      <c r="D6" s="25">
        <f>'Uji Pigmentasi'!L15/'Uji Pigmentasi'!C15</f>
        <v>23.884185308606202</v>
      </c>
      <c r="E6" s="25">
        <f>'Uji SPF'!L11*10</f>
        <v>16.528164</v>
      </c>
      <c r="F6" s="24" t="s">
        <v>64</v>
      </c>
    </row>
    <row r="7" spans="2:6" ht="47.25" customHeight="1" x14ac:dyDescent="0.25">
      <c r="B7" s="27" t="s">
        <v>62</v>
      </c>
      <c r="C7" s="26">
        <f>'Uji Eritema'!M10/'Uji Eritema'!C10</f>
        <v>14.172350013439655</v>
      </c>
      <c r="D7" s="26">
        <f>'Uji Pigmentasi'!M15/'Uji Pigmentasi'!C15</f>
        <v>44.212015502752834</v>
      </c>
      <c r="E7" s="26">
        <f>'Uji SPF'!M11*10</f>
        <v>8.4143480000000004</v>
      </c>
      <c r="F7" s="16" t="s">
        <v>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H7" sqref="H7"/>
    </sheetView>
  </sheetViews>
  <sheetFormatPr defaultRowHeight="15" x14ac:dyDescent="0.25"/>
  <cols>
    <col min="2" max="2" width="14.42578125" bestFit="1" customWidth="1"/>
    <col min="3" max="3" width="17.42578125" bestFit="1" customWidth="1"/>
    <col min="4" max="4" width="11.42578125" bestFit="1" customWidth="1"/>
  </cols>
  <sheetData>
    <row r="2" spans="2:4" ht="15.75" x14ac:dyDescent="0.25">
      <c r="B2" s="44" t="s">
        <v>29</v>
      </c>
      <c r="C2" s="46" t="s">
        <v>38</v>
      </c>
      <c r="D2" s="46"/>
    </row>
    <row r="3" spans="2:4" ht="15.75" x14ac:dyDescent="0.25">
      <c r="B3" s="45"/>
      <c r="C3" s="10" t="s">
        <v>26</v>
      </c>
      <c r="D3" s="10" t="s">
        <v>27</v>
      </c>
    </row>
    <row r="4" spans="2:4" ht="15.75" x14ac:dyDescent="0.25">
      <c r="B4" s="11" t="s">
        <v>39</v>
      </c>
      <c r="C4" s="12" t="s">
        <v>40</v>
      </c>
      <c r="D4" s="12" t="s">
        <v>41</v>
      </c>
    </row>
    <row r="5" spans="2:4" ht="15.75" x14ac:dyDescent="0.25">
      <c r="B5" s="11" t="s">
        <v>34</v>
      </c>
      <c r="C5" s="12" t="s">
        <v>42</v>
      </c>
      <c r="D5" s="12" t="s">
        <v>43</v>
      </c>
    </row>
    <row r="6" spans="2:4" ht="15.75" x14ac:dyDescent="0.25">
      <c r="B6" s="11" t="s">
        <v>44</v>
      </c>
      <c r="C6" s="12" t="s">
        <v>45</v>
      </c>
      <c r="D6" s="12" t="s">
        <v>46</v>
      </c>
    </row>
    <row r="7" spans="2:4" ht="15.75" x14ac:dyDescent="0.25">
      <c r="B7" s="17" t="s">
        <v>47</v>
      </c>
      <c r="C7" s="14" t="s">
        <v>48</v>
      </c>
      <c r="D7" s="14" t="s">
        <v>46</v>
      </c>
    </row>
    <row r="9" spans="2:4" x14ac:dyDescent="0.25">
      <c r="B9" s="44" t="s">
        <v>30</v>
      </c>
      <c r="C9" s="44" t="s">
        <v>31</v>
      </c>
    </row>
    <row r="10" spans="2:4" x14ac:dyDescent="0.25">
      <c r="B10" s="45"/>
      <c r="C10" s="45"/>
    </row>
    <row r="11" spans="2:4" ht="15.75" x14ac:dyDescent="0.25">
      <c r="B11" s="13" t="s">
        <v>49</v>
      </c>
      <c r="C11" s="12" t="s">
        <v>32</v>
      </c>
    </row>
    <row r="12" spans="2:4" ht="15.75" x14ac:dyDescent="0.25">
      <c r="B12" s="13" t="s">
        <v>50</v>
      </c>
      <c r="C12" s="12" t="s">
        <v>33</v>
      </c>
    </row>
    <row r="13" spans="2:4" ht="15.75" x14ac:dyDescent="0.25">
      <c r="B13" s="13" t="s">
        <v>51</v>
      </c>
      <c r="C13" s="12" t="s">
        <v>34</v>
      </c>
    </row>
    <row r="14" spans="2:4" ht="15.75" x14ac:dyDescent="0.25">
      <c r="B14" s="13" t="s">
        <v>52</v>
      </c>
      <c r="C14" s="12" t="s">
        <v>35</v>
      </c>
    </row>
    <row r="15" spans="2:4" ht="15.75" x14ac:dyDescent="0.25">
      <c r="B15" s="14" t="s">
        <v>36</v>
      </c>
      <c r="C15" s="14" t="s">
        <v>37</v>
      </c>
    </row>
  </sheetData>
  <mergeCells count="4">
    <mergeCell ref="B2:B3"/>
    <mergeCell ref="C2:D2"/>
    <mergeCell ref="B9:B10"/>
    <mergeCell ref="C9:C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topLeftCell="B1" workbookViewId="0">
      <selection activeCell="B4" sqref="B4"/>
    </sheetView>
  </sheetViews>
  <sheetFormatPr defaultRowHeight="15" x14ac:dyDescent="0.25"/>
  <cols>
    <col min="1" max="1" width="11.42578125" bestFit="1" customWidth="1"/>
    <col min="2" max="2" width="22.42578125" bestFit="1" customWidth="1"/>
    <col min="3" max="3" width="16.42578125" bestFit="1" customWidth="1"/>
    <col min="4" max="4" width="13.28515625" bestFit="1" customWidth="1"/>
  </cols>
  <sheetData>
    <row r="3" spans="1:4" x14ac:dyDescent="0.25">
      <c r="A3" t="s">
        <v>67</v>
      </c>
      <c r="B3" t="s">
        <v>70</v>
      </c>
      <c r="C3" t="s">
        <v>68</v>
      </c>
      <c r="D3" t="s">
        <v>69</v>
      </c>
    </row>
    <row r="4" spans="1:4" x14ac:dyDescent="0.25">
      <c r="A4">
        <v>20</v>
      </c>
      <c r="B4" s="33">
        <v>8.4143480000000004</v>
      </c>
      <c r="C4" s="31">
        <v>7.4352700000000009</v>
      </c>
      <c r="D4" s="31">
        <v>18.757966</v>
      </c>
    </row>
    <row r="5" spans="1:4" x14ac:dyDescent="0.25">
      <c r="A5">
        <v>40</v>
      </c>
      <c r="B5" s="32">
        <v>16.528164</v>
      </c>
      <c r="C5" s="31">
        <v>16.927083</v>
      </c>
      <c r="D5" s="31">
        <v>35.241493999999996</v>
      </c>
    </row>
    <row r="6" spans="1:4" x14ac:dyDescent="0.25">
      <c r="A6">
        <v>60</v>
      </c>
      <c r="B6" s="30">
        <v>24.319347</v>
      </c>
      <c r="C6" s="31">
        <v>24.977654999999995</v>
      </c>
      <c r="D6" s="31">
        <v>36.988940999999997</v>
      </c>
    </row>
    <row r="7" spans="1:4" x14ac:dyDescent="0.25">
      <c r="A7">
        <v>80</v>
      </c>
      <c r="B7" s="30">
        <v>31.548022000000003</v>
      </c>
      <c r="C7" s="31">
        <v>30.059762000000006</v>
      </c>
      <c r="D7" s="31">
        <v>40.672057000000009</v>
      </c>
    </row>
    <row r="8" spans="1:4" x14ac:dyDescent="0.25">
      <c r="A8">
        <v>100</v>
      </c>
      <c r="B8" s="34">
        <v>36.349122999999992</v>
      </c>
      <c r="C8" s="31">
        <v>39.950645000000002</v>
      </c>
      <c r="D8" s="31">
        <v>42.499071999999991</v>
      </c>
    </row>
  </sheetData>
  <sortState ref="A4:D8">
    <sortCondition ref="A4"/>
  </sortState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Transmitansi</vt:lpstr>
      <vt:lpstr>Absorbansi</vt:lpstr>
      <vt:lpstr>Uji Eritema</vt:lpstr>
      <vt:lpstr>Uji Pigmentasi</vt:lpstr>
      <vt:lpstr>Uji SPF</vt:lpstr>
      <vt:lpstr>Ringkasan Uji</vt:lpstr>
      <vt:lpstr>Kategori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2023-05-31T05:34:09Z</dcterms:modified>
</cp:coreProperties>
</file>